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ário\Desktop\"/>
    </mc:Choice>
  </mc:AlternateContent>
  <bookViews>
    <workbookView xWindow="0" yWindow="0" windowWidth="21600" windowHeight="9735" tabRatio="987" activeTab="10"/>
  </bookViews>
  <sheets>
    <sheet name="Janeiro" sheetId="1" r:id="rId1"/>
    <sheet name="Fevereiro" sheetId="2" r:id="rId2"/>
    <sheet name="Março" sheetId="3" r:id="rId3"/>
    <sheet name="Abril" sheetId="4" r:id="rId4"/>
    <sheet name="Maio" sheetId="5" r:id="rId5"/>
    <sheet name="Junho" sheetId="6" r:id="rId6"/>
    <sheet name="julho novo" sheetId="7" r:id="rId7"/>
    <sheet name="Agosto" sheetId="8" r:id="rId8"/>
    <sheet name="Setembro" sheetId="9" r:id="rId9"/>
    <sheet name="Outubro" sheetId="10" r:id="rId10"/>
    <sheet name="Novembro" sheetId="11" r:id="rId11"/>
    <sheet name="Dezembro" sheetId="12" r:id="rId12"/>
  </sheet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37" i="12" l="1"/>
  <c r="G25" i="12"/>
  <c r="G6" i="12"/>
  <c r="B5" i="12"/>
  <c r="E33" i="12" s="1"/>
  <c r="B32" i="11"/>
  <c r="G17" i="11"/>
  <c r="F17" i="11"/>
  <c r="G6" i="11"/>
  <c r="B5" i="11"/>
  <c r="E28" i="11" s="1"/>
  <c r="B33" i="10"/>
  <c r="G19" i="10"/>
  <c r="F19" i="10"/>
  <c r="G6" i="10"/>
  <c r="B5" i="10"/>
  <c r="E28" i="10" s="1"/>
  <c r="B30" i="9"/>
  <c r="G16" i="9"/>
  <c r="F16" i="9"/>
  <c r="G6" i="9"/>
  <c r="B5" i="9"/>
  <c r="E26" i="9" s="1"/>
  <c r="B24" i="8"/>
  <c r="F20" i="8"/>
  <c r="G6" i="8"/>
  <c r="B5" i="8"/>
  <c r="E30" i="8" s="1"/>
  <c r="B30" i="7"/>
  <c r="F16" i="7"/>
  <c r="G6" i="7"/>
  <c r="B5" i="7"/>
  <c r="E25" i="7" s="1"/>
  <c r="B35" i="6"/>
  <c r="F24" i="6"/>
  <c r="H9" i="6"/>
  <c r="G6" i="6"/>
  <c r="B5" i="6"/>
  <c r="E31" i="6" s="1"/>
  <c r="B30" i="5"/>
  <c r="G15" i="5"/>
  <c r="F15" i="5"/>
  <c r="G6" i="5"/>
  <c r="B5" i="5"/>
  <c r="E25" i="5" s="1"/>
  <c r="B31" i="4"/>
  <c r="G16" i="4"/>
  <c r="F16" i="4"/>
  <c r="G6" i="4"/>
  <c r="B5" i="4"/>
  <c r="E26" i="4" s="1"/>
  <c r="B33" i="3"/>
  <c r="G17" i="3"/>
  <c r="F17" i="3"/>
  <c r="G6" i="3"/>
  <c r="B5" i="3"/>
  <c r="E28" i="3" s="1"/>
  <c r="G6" i="2"/>
  <c r="B5" i="2"/>
  <c r="E28" i="2" s="1"/>
  <c r="B30" i="1"/>
  <c r="E25" i="1"/>
  <c r="G15" i="1"/>
  <c r="F15" i="1"/>
  <c r="H15" i="1" s="1"/>
  <c r="H10" i="1"/>
  <c r="H11" i="1" s="1"/>
  <c r="H12" i="1" s="1"/>
  <c r="H17" i="3" l="1"/>
  <c r="H20" i="3" s="1"/>
</calcChain>
</file>

<file path=xl/comments1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  <comment ref="B19" authorId="0" shapeId="0">
      <text>
        <r>
          <rPr>
            <b/>
            <sz val="8"/>
            <color rgb="FF000000"/>
            <rFont val="Tahoma"/>
            <family val="2"/>
            <charset val="1"/>
          </rPr>
          <t>Número da Conta Corrente: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8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9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10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11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12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sharedStrings.xml><?xml version="1.0" encoding="utf-8"?>
<sst xmlns="http://schemas.openxmlformats.org/spreadsheetml/2006/main" count="597" uniqueCount="125">
  <si>
    <t>Entidade:</t>
  </si>
  <si>
    <t>COMUNIDADE CASA ESPERANÇA E VIDA - CCEV</t>
  </si>
  <si>
    <t>SUBVENÇAO - LEI  1793 de 20/11/2018</t>
  </si>
  <si>
    <t>Mês de Referência</t>
  </si>
  <si>
    <t>JANEIRO</t>
  </si>
  <si>
    <t>Recurso:</t>
  </si>
  <si>
    <t>MUNICIPAL</t>
  </si>
  <si>
    <t>Ano:</t>
  </si>
  <si>
    <t>Dia / Mês</t>
  </si>
  <si>
    <t>Credor</t>
  </si>
  <si>
    <t>CNPJ</t>
  </si>
  <si>
    <t>Discriminação</t>
  </si>
  <si>
    <t>Documento NF / RPA</t>
  </si>
  <si>
    <t>Valor Receita</t>
  </si>
  <si>
    <t>Valor Despesa</t>
  </si>
  <si>
    <t>Saldo</t>
  </si>
  <si>
    <t>Nº Cheque</t>
  </si>
  <si>
    <t xml:space="preserve">não houve lançamentos no mês de janeiro de 2019 </t>
  </si>
  <si>
    <t>***</t>
  </si>
  <si>
    <t>TOTAL NO MÊS</t>
  </si>
  <si>
    <t>Receita</t>
  </si>
  <si>
    <t>Despesa</t>
  </si>
  <si>
    <t>Saldo a Transportar</t>
  </si>
  <si>
    <t>Saldo no Extrato:</t>
  </si>
  <si>
    <t>Conciliação Bancária</t>
  </si>
  <si>
    <t>11.186-4</t>
  </si>
  <si>
    <t>Conta:</t>
  </si>
  <si>
    <t>Cheques emitidos e não processados no mês</t>
  </si>
  <si>
    <t>Valor</t>
  </si>
  <si>
    <t>Cheque nº</t>
  </si>
  <si>
    <t>Taquarituba, 05 de fevereiro de 2019</t>
  </si>
  <si>
    <t>Assinatura</t>
  </si>
  <si>
    <t>Soledade do C.Macedo dos Santos</t>
  </si>
  <si>
    <t xml:space="preserve">   Coordenadora Geral</t>
  </si>
  <si>
    <t>Total</t>
  </si>
  <si>
    <t>FEVEREIRO</t>
  </si>
  <si>
    <t>Saldo do mês anterior</t>
  </si>
  <si>
    <t>Transfêrencia de recursos</t>
  </si>
  <si>
    <t>Agua e Esgoto</t>
  </si>
  <si>
    <t>43.776.517/0001-80</t>
  </si>
  <si>
    <t>Energia Elétrica</t>
  </si>
  <si>
    <t>53.859112/0001-69</t>
  </si>
  <si>
    <t>095.795.328-34</t>
  </si>
  <si>
    <t>Txfiber Telecom</t>
  </si>
  <si>
    <t>04.667.117/0001-02</t>
  </si>
  <si>
    <t>Encargos sociais- INSS</t>
  </si>
  <si>
    <t>MPAS</t>
  </si>
  <si>
    <t xml:space="preserve">faxineira  </t>
  </si>
  <si>
    <t>268.948.768-35</t>
  </si>
  <si>
    <t xml:space="preserve">Psicóloga </t>
  </si>
  <si>
    <t>302.596.388/38</t>
  </si>
  <si>
    <t>TOTAL</t>
  </si>
  <si>
    <t>CONCILIAÇÃO BANCÁRIA</t>
  </si>
  <si>
    <t xml:space="preserve">   Conta:</t>
  </si>
  <si>
    <t xml:space="preserve">  Cheques emitidos e não processados no mês</t>
  </si>
  <si>
    <t xml:space="preserve"> valor</t>
  </si>
  <si>
    <t>Presidente da Entidade</t>
  </si>
  <si>
    <t>MARÇO</t>
  </si>
  <si>
    <t xml:space="preserve">José F.Cardoso &amp; filhos Ltda </t>
  </si>
  <si>
    <t>04.625.198/0001-50</t>
  </si>
  <si>
    <t>aluguel - casa Entidade</t>
  </si>
  <si>
    <t>Faxineira</t>
  </si>
  <si>
    <t>ABRIL</t>
  </si>
  <si>
    <t xml:space="preserve">   Coordenadora da Entidade</t>
  </si>
  <si>
    <t>MAIO</t>
  </si>
  <si>
    <t>43.776.517.0531/19</t>
  </si>
  <si>
    <t>JUNHO</t>
  </si>
  <si>
    <t>Aluguel Casa Entidade</t>
  </si>
  <si>
    <t>faxineira</t>
  </si>
  <si>
    <t>JULHO</t>
  </si>
  <si>
    <t>.</t>
  </si>
  <si>
    <t>AGOSTO</t>
  </si>
  <si>
    <t>ANO</t>
  </si>
  <si>
    <t xml:space="preserve">Psicologa </t>
  </si>
  <si>
    <t>Sabesp</t>
  </si>
  <si>
    <t>º 850790</t>
  </si>
  <si>
    <t>SETEMBRO</t>
  </si>
  <si>
    <t>407.662.668-21</t>
  </si>
  <si>
    <t>OUTUBRO</t>
  </si>
  <si>
    <t>Faxineira- Fátima</t>
  </si>
  <si>
    <t>NOVEMBRO</t>
  </si>
  <si>
    <t>DEZEMBRO</t>
  </si>
  <si>
    <t>Transferencia de recursos referente ao mês de novembro</t>
  </si>
  <si>
    <t xml:space="preserve"> </t>
  </si>
  <si>
    <t>Transferencia de recursos referente ao mês de julho</t>
  </si>
  <si>
    <t>Transferencia de recursos referente ao mês agosto/19</t>
  </si>
  <si>
    <t>18/360480-8</t>
  </si>
  <si>
    <t>SUBVENÇAO  LEI  1793 de 20/11/2018</t>
  </si>
  <si>
    <t>Taquarituba 03 de janeiro de 2020</t>
  </si>
  <si>
    <t>Transferencia de recursos referente ao mês de Dezembro de 2019</t>
  </si>
  <si>
    <t>18/360478-6</t>
  </si>
  <si>
    <t>18/360477-8</t>
  </si>
  <si>
    <t>SUBVENÇAO - LEI  1810 de 06/12/2019</t>
  </si>
  <si>
    <t>03917716/17</t>
  </si>
  <si>
    <t>TAQUARITUBA, 03 de março de 2020</t>
  </si>
  <si>
    <t>Taquarituba, 15 de maio de 2020</t>
  </si>
  <si>
    <t>Taquarituba, 15 de junho de 2020</t>
  </si>
  <si>
    <t>transferencia de recurso referente ao mês de março/2020</t>
  </si>
  <si>
    <t>Transfêrencia de recursos referente ao mês de maio/20</t>
  </si>
  <si>
    <t xml:space="preserve">A Entidade encontra-se aguardando o registro da ATA </t>
  </si>
  <si>
    <t>com mandato de 01/04/2020 até 31/03/2023</t>
  </si>
  <si>
    <t>Transfêrencia de recursos referente ao mês de abril/20</t>
  </si>
  <si>
    <t>ref.aos meses:03e04/20</t>
  </si>
  <si>
    <t>Taquarituba, 06 de julho de 2020</t>
  </si>
  <si>
    <t>ref.aos meses:03,04 e 05/2020</t>
  </si>
  <si>
    <t>Taquarituba, 25 de junho de 2020</t>
  </si>
  <si>
    <t>Transfêrencia de recursos referente ao mês de jun/2020</t>
  </si>
  <si>
    <t>Taquarituba, 04 de  setembro de 2020</t>
  </si>
  <si>
    <t>19/603876-8</t>
  </si>
  <si>
    <t>Taquarituba, 15 de setembro de 2020</t>
  </si>
  <si>
    <t>ref.aos meses:05e06/20</t>
  </si>
  <si>
    <t>19/603875-0</t>
  </si>
  <si>
    <t>ref.aos meses:07e08/20</t>
  </si>
  <si>
    <t>Taquarituba, 05 de outubro de 2020</t>
  </si>
  <si>
    <t>Transferencia de recursos referente ao mês de setembro/2020</t>
  </si>
  <si>
    <t>ref.aos meses:09e10/20</t>
  </si>
  <si>
    <t>Taquarituba, 03 de novembro de 2020</t>
  </si>
  <si>
    <t>04.667.117/0001-84</t>
  </si>
  <si>
    <t>1780.42</t>
  </si>
  <si>
    <t>19/603873</t>
  </si>
  <si>
    <t>Transferencia de recursos referente ao mês de outubro/2020</t>
  </si>
  <si>
    <t>despesas com escritório</t>
  </si>
  <si>
    <t>Taquarituba, 01 de dezembro de 2020</t>
  </si>
  <si>
    <t>pago equivocadamente</t>
  </si>
  <si>
    <t>19/603872-5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</si>
</sst>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-mmm;@"/>
    <numFmt numFmtId="165" formatCode="_(* #,##0.00_);_(* \(#,##0.00\);_(* \-??_);_(@_)"/>
    <numFmt numFmtId="166" formatCode="&quot;R$ &quot;#,##0.00"/>
  </numFmts>
  <fonts count="13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1"/>
      <color rgb="FF333333"/>
      <name val="Calibri"/>
      <family val="2"/>
      <charset val="1"/>
    </font>
    <font>
      <b/>
      <sz val="10"/>
      <color rgb="FF333333"/>
      <name val="Arial"/>
      <family val="2"/>
      <charset val="1"/>
    </font>
    <font>
      <b/>
      <sz val="8"/>
      <name val="Arial"/>
      <family val="2"/>
      <charset val="1"/>
    </font>
    <font>
      <b/>
      <sz val="8"/>
      <color rgb="FF000000"/>
      <name val="Tahoma"/>
      <family val="2"/>
      <charset val="1"/>
    </font>
    <font>
      <sz val="8"/>
      <color rgb="FF000000"/>
      <name val="Tahoma"/>
      <family val="2"/>
      <charset val="1"/>
    </font>
    <font>
      <sz val="8"/>
      <name val="Arial"/>
      <family val="2"/>
      <charset val="1"/>
    </font>
    <font>
      <sz val="10"/>
      <name val="Arial"/>
      <family val="2"/>
      <charset val="1"/>
    </font>
    <font>
      <sz val="10"/>
      <name val="Arial"/>
      <family val="2"/>
    </font>
    <font>
      <sz val="10"/>
      <color theme="1"/>
      <name val="Arial"/>
      <family val="2"/>
      <charset val="1"/>
    </font>
    <font>
      <sz val="8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333333"/>
      </top>
      <bottom style="thin">
        <color rgb="FF333333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165" fontId="8" fillId="0" borderId="0" applyBorder="0" applyProtection="0"/>
    <xf numFmtId="0" fontId="2" fillId="2" borderId="1" applyProtection="0"/>
  </cellStyleXfs>
  <cellXfs count="156">
    <xf numFmtId="0" fontId="0" fillId="0" borderId="0" xfId="0"/>
    <xf numFmtId="0" fontId="0" fillId="0" borderId="0" xfId="0" applyProtection="1"/>
    <xf numFmtId="0" fontId="0" fillId="0" borderId="0" xfId="0" applyAlignment="1" applyProtection="1"/>
    <xf numFmtId="0" fontId="1" fillId="2" borderId="2" xfId="0" applyFont="1" applyFill="1" applyBorder="1" applyAlignment="1" applyProtection="1"/>
    <xf numFmtId="0" fontId="0" fillId="0" borderId="3" xfId="0" applyBorder="1" applyAlignment="1" applyProtection="1"/>
    <xf numFmtId="0" fontId="1" fillId="2" borderId="4" xfId="0" applyFont="1" applyFill="1" applyBorder="1" applyAlignment="1" applyProtection="1"/>
    <xf numFmtId="49" fontId="3" fillId="2" borderId="5" xfId="2" applyNumberFormat="1" applyFont="1" applyBorder="1" applyAlignment="1" applyProtection="1"/>
    <xf numFmtId="49" fontId="3" fillId="2" borderId="6" xfId="2" applyNumberFormat="1" applyFont="1" applyBorder="1" applyAlignment="1" applyProtection="1"/>
    <xf numFmtId="0" fontId="1" fillId="0" borderId="7" xfId="0" applyFont="1" applyBorder="1" applyAlignment="1" applyProtection="1">
      <alignment horizontal="center"/>
    </xf>
    <xf numFmtId="0" fontId="1" fillId="2" borderId="9" xfId="0" applyFont="1" applyFill="1" applyBorder="1" applyProtection="1"/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wrapText="1"/>
    </xf>
    <xf numFmtId="164" fontId="0" fillId="0" borderId="12" xfId="0" applyNumberFormat="1" applyBorder="1" applyAlignment="1" applyProtection="1">
      <alignment horizontal="right"/>
    </xf>
    <xf numFmtId="0" fontId="0" fillId="0" borderId="13" xfId="0" applyFont="1" applyBorder="1" applyProtection="1">
      <protection locked="0"/>
    </xf>
    <xf numFmtId="0" fontId="0" fillId="0" borderId="14" xfId="0" applyBorder="1" applyProtection="1">
      <protection locked="0"/>
    </xf>
    <xf numFmtId="165" fontId="0" fillId="0" borderId="4" xfId="1" applyFont="1" applyBorder="1" applyAlignment="1" applyProtection="1">
      <protection locked="0"/>
    </xf>
    <xf numFmtId="165" fontId="0" fillId="0" borderId="15" xfId="1" applyFont="1" applyBorder="1" applyAlignment="1" applyProtection="1">
      <protection locked="0"/>
    </xf>
    <xf numFmtId="2" fontId="0" fillId="0" borderId="16" xfId="1" applyNumberFormat="1" applyFont="1" applyBorder="1" applyAlignment="1" applyProtection="1"/>
    <xf numFmtId="0" fontId="0" fillId="0" borderId="16" xfId="0" applyBorder="1" applyProtection="1">
      <protection locked="0"/>
    </xf>
    <xf numFmtId="164" fontId="0" fillId="0" borderId="14" xfId="0" applyNumberFormat="1" applyBorder="1" applyAlignment="1" applyProtection="1">
      <alignment horizontal="right"/>
      <protection locked="0"/>
    </xf>
    <xf numFmtId="0" fontId="1" fillId="0" borderId="14" xfId="0" applyFont="1" applyBorder="1" applyProtection="1">
      <protection locked="0"/>
    </xf>
    <xf numFmtId="165" fontId="0" fillId="2" borderId="12" xfId="1" applyFont="1" applyFill="1" applyBorder="1" applyAlignment="1" applyProtection="1">
      <alignment vertical="center" wrapText="1"/>
    </xf>
    <xf numFmtId="165" fontId="0" fillId="2" borderId="18" xfId="1" applyFont="1" applyFill="1" applyBorder="1" applyAlignment="1" applyProtection="1">
      <alignment wrapText="1"/>
    </xf>
    <xf numFmtId="165" fontId="1" fillId="2" borderId="19" xfId="1" applyFont="1" applyFill="1" applyBorder="1" applyAlignment="1" applyProtection="1">
      <alignment horizontal="center" vertical="center" wrapText="1"/>
    </xf>
    <xf numFmtId="165" fontId="0" fillId="2" borderId="17" xfId="1" applyFont="1" applyFill="1" applyBorder="1" applyAlignment="1" applyProtection="1">
      <alignment horizontal="center" vertical="center" wrapText="1"/>
    </xf>
    <xf numFmtId="165" fontId="0" fillId="2" borderId="21" xfId="1" applyFont="1" applyFill="1" applyBorder="1" applyAlignment="1" applyProtection="1">
      <alignment horizontal="center" wrapText="1"/>
    </xf>
    <xf numFmtId="0" fontId="1" fillId="2" borderId="22" xfId="0" applyFont="1" applyFill="1" applyBorder="1" applyAlignment="1" applyProtection="1">
      <alignment horizontal="center" vertical="center" wrapText="1"/>
    </xf>
    <xf numFmtId="0" fontId="0" fillId="0" borderId="0" xfId="0" applyBorder="1" applyProtection="1"/>
    <xf numFmtId="0" fontId="0" fillId="0" borderId="0" xfId="0" applyBorder="1" applyAlignment="1" applyProtection="1"/>
    <xf numFmtId="0" fontId="1" fillId="2" borderId="14" xfId="0" applyFont="1" applyFill="1" applyBorder="1" applyAlignment="1" applyProtection="1">
      <alignment horizontal="center"/>
    </xf>
    <xf numFmtId="2" fontId="1" fillId="0" borderId="23" xfId="1" applyNumberFormat="1" applyFont="1" applyBorder="1" applyAlignment="1" applyProtection="1"/>
    <xf numFmtId="0" fontId="0" fillId="0" borderId="14" xfId="0" applyFont="1" applyBorder="1" applyProtection="1">
      <protection locked="0"/>
    </xf>
    <xf numFmtId="0" fontId="4" fillId="2" borderId="14" xfId="0" applyFont="1" applyFill="1" applyBorder="1" applyAlignment="1" applyProtection="1">
      <alignment horizontal="left"/>
    </xf>
    <xf numFmtId="0" fontId="4" fillId="2" borderId="24" xfId="0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165" fontId="0" fillId="0" borderId="14" xfId="1" applyFont="1" applyBorder="1" applyAlignment="1" applyProtection="1">
      <protection locked="0"/>
    </xf>
    <xf numFmtId="0" fontId="0" fillId="0" borderId="0" xfId="0" applyFont="1" applyBorder="1" applyAlignment="1" applyProtection="1">
      <alignment horizontal="right"/>
      <protection locked="0"/>
    </xf>
    <xf numFmtId="0" fontId="0" fillId="2" borderId="25" xfId="0" applyFont="1" applyFill="1" applyBorder="1" applyAlignment="1" applyProtection="1">
      <alignment horizontal="center"/>
    </xf>
    <xf numFmtId="0" fontId="0" fillId="0" borderId="26" xfId="0" applyBorder="1" applyProtection="1"/>
    <xf numFmtId="0" fontId="0" fillId="0" borderId="27" xfId="0" applyBorder="1" applyProtection="1"/>
    <xf numFmtId="0" fontId="0" fillId="0" borderId="27" xfId="0" applyBorder="1" applyAlignment="1" applyProtection="1"/>
    <xf numFmtId="0" fontId="0" fillId="0" borderId="9" xfId="0" applyBorder="1" applyProtection="1"/>
    <xf numFmtId="0" fontId="0" fillId="0" borderId="7" xfId="0" applyBorder="1" applyProtection="1"/>
    <xf numFmtId="0" fontId="0" fillId="0" borderId="28" xfId="0" applyBorder="1" applyProtection="1"/>
    <xf numFmtId="0" fontId="0" fillId="0" borderId="7" xfId="0" applyFont="1" applyBorder="1" applyAlignment="1" applyProtection="1">
      <alignment horizontal="right"/>
    </xf>
    <xf numFmtId="0" fontId="0" fillId="0" borderId="28" xfId="0" applyBorder="1" applyAlignment="1" applyProtection="1">
      <alignment horizontal="center"/>
    </xf>
    <xf numFmtId="165" fontId="1" fillId="0" borderId="14" xfId="1" applyFont="1" applyBorder="1" applyAlignment="1" applyProtection="1"/>
    <xf numFmtId="0" fontId="0" fillId="0" borderId="30" xfId="0" applyBorder="1" applyProtection="1"/>
    <xf numFmtId="0" fontId="0" fillId="0" borderId="32" xfId="0" applyBorder="1" applyAlignment="1" applyProtection="1">
      <alignment horizontal="center"/>
    </xf>
    <xf numFmtId="0" fontId="1" fillId="2" borderId="12" xfId="0" applyFont="1" applyFill="1" applyBorder="1" applyProtection="1"/>
    <xf numFmtId="0" fontId="0" fillId="0" borderId="33" xfId="0" applyFont="1" applyBorder="1" applyAlignment="1" applyProtection="1">
      <alignment horizontal="left"/>
    </xf>
    <xf numFmtId="0" fontId="0" fillId="0" borderId="12" xfId="0" applyBorder="1"/>
    <xf numFmtId="2" fontId="0" fillId="0" borderId="12" xfId="0" applyNumberFormat="1" applyBorder="1"/>
    <xf numFmtId="0" fontId="1" fillId="0" borderId="13" xfId="0" applyFont="1" applyBorder="1" applyProtection="1">
      <protection locked="0"/>
    </xf>
    <xf numFmtId="17" fontId="1" fillId="0" borderId="14" xfId="0" applyNumberFormat="1" applyFont="1" applyBorder="1" applyProtection="1">
      <protection locked="0"/>
    </xf>
    <xf numFmtId="165" fontId="0" fillId="0" borderId="16" xfId="1" applyFont="1" applyBorder="1" applyAlignment="1" applyProtection="1"/>
    <xf numFmtId="3" fontId="0" fillId="0" borderId="16" xfId="0" applyNumberFormat="1" applyBorder="1" applyProtection="1">
      <protection locked="0"/>
    </xf>
    <xf numFmtId="17" fontId="0" fillId="0" borderId="14" xfId="0" applyNumberFormat="1" applyBorder="1" applyProtection="1">
      <protection locked="0"/>
    </xf>
    <xf numFmtId="0" fontId="0" fillId="0" borderId="12" xfId="0" applyFont="1" applyBorder="1" applyAlignment="1" applyProtection="1">
      <alignment horizontal="center"/>
    </xf>
    <xf numFmtId="164" fontId="0" fillId="0" borderId="24" xfId="0" applyNumberFormat="1" applyBorder="1" applyAlignment="1" applyProtection="1">
      <alignment horizontal="right"/>
      <protection locked="0"/>
    </xf>
    <xf numFmtId="165" fontId="0" fillId="2" borderId="18" xfId="1" applyFont="1" applyFill="1" applyBorder="1" applyAlignment="1" applyProtection="1">
      <alignment vertical="center" wrapText="1"/>
    </xf>
    <xf numFmtId="165" fontId="0" fillId="2" borderId="19" xfId="1" applyFont="1" applyFill="1" applyBorder="1" applyAlignment="1" applyProtection="1">
      <alignment horizontal="center" vertical="center" wrapText="1"/>
    </xf>
    <xf numFmtId="165" fontId="0" fillId="2" borderId="21" xfId="1" applyFont="1" applyFill="1" applyBorder="1" applyAlignment="1" applyProtection="1">
      <alignment horizontal="center" vertical="center" wrapText="1"/>
    </xf>
    <xf numFmtId="164" fontId="0" fillId="0" borderId="0" xfId="0" applyNumberFormat="1" applyBorder="1" applyAlignment="1" applyProtection="1">
      <alignment horizontal="right"/>
      <protection locked="0"/>
    </xf>
    <xf numFmtId="0" fontId="1" fillId="0" borderId="36" xfId="0" applyFont="1" applyBorder="1"/>
    <xf numFmtId="165" fontId="2" fillId="2" borderId="37" xfId="2" applyNumberFormat="1" applyFont="1" applyBorder="1" applyAlignment="1" applyProtection="1"/>
    <xf numFmtId="165" fontId="4" fillId="0" borderId="6" xfId="1" applyFont="1" applyBorder="1" applyAlignment="1" applyProtection="1">
      <protection locked="0"/>
    </xf>
    <xf numFmtId="0" fontId="7" fillId="0" borderId="0" xfId="0" applyFont="1" applyProtection="1"/>
    <xf numFmtId="0" fontId="0" fillId="0" borderId="12" xfId="0" applyBorder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165" fontId="0" fillId="0" borderId="0" xfId="1" applyFont="1" applyBorder="1" applyAlignment="1" applyProtection="1">
      <protection locked="0"/>
    </xf>
    <xf numFmtId="0" fontId="0" fillId="0" borderId="38" xfId="0" applyFont="1" applyBorder="1" applyAlignment="1" applyProtection="1">
      <alignment horizontal="left"/>
    </xf>
    <xf numFmtId="0" fontId="0" fillId="0" borderId="39" xfId="0" applyBorder="1" applyAlignment="1" applyProtection="1">
      <alignment horizontal="center"/>
    </xf>
    <xf numFmtId="165" fontId="0" fillId="0" borderId="40" xfId="1" applyFont="1" applyBorder="1" applyAlignment="1" applyProtection="1">
      <alignment horizontal="center"/>
    </xf>
    <xf numFmtId="165" fontId="0" fillId="0" borderId="41" xfId="1" applyFont="1" applyBorder="1" applyAlignment="1" applyProtection="1">
      <alignment horizontal="center"/>
    </xf>
    <xf numFmtId="165" fontId="0" fillId="0" borderId="19" xfId="1" applyFont="1" applyBorder="1" applyAlignment="1" applyProtection="1">
      <alignment horizontal="right"/>
    </xf>
    <xf numFmtId="0" fontId="0" fillId="0" borderId="19" xfId="0" applyBorder="1" applyProtection="1"/>
    <xf numFmtId="17" fontId="0" fillId="0" borderId="12" xfId="0" applyNumberFormat="1" applyBorder="1" applyAlignment="1" applyProtection="1"/>
    <xf numFmtId="0" fontId="0" fillId="0" borderId="12" xfId="0" applyBorder="1" applyAlignment="1" applyProtection="1"/>
    <xf numFmtId="165" fontId="0" fillId="0" borderId="18" xfId="1" applyFont="1" applyBorder="1" applyAlignment="1" applyProtection="1">
      <alignment horizontal="center"/>
    </xf>
    <xf numFmtId="165" fontId="0" fillId="0" borderId="42" xfId="1" applyFont="1" applyBorder="1" applyAlignment="1" applyProtection="1">
      <alignment horizontal="center"/>
    </xf>
    <xf numFmtId="165" fontId="0" fillId="0" borderId="34" xfId="1" applyFont="1" applyBorder="1" applyAlignment="1" applyProtection="1">
      <alignment horizontal="right"/>
    </xf>
    <xf numFmtId="3" fontId="0" fillId="0" borderId="34" xfId="0" applyNumberFormat="1" applyBorder="1" applyProtection="1"/>
    <xf numFmtId="164" fontId="0" fillId="0" borderId="14" xfId="0" applyNumberFormat="1" applyFont="1" applyBorder="1" applyAlignment="1" applyProtection="1">
      <alignment horizontal="right"/>
      <protection locked="0"/>
    </xf>
    <xf numFmtId="165" fontId="1" fillId="0" borderId="23" xfId="1" applyFont="1" applyBorder="1" applyAlignment="1" applyProtection="1"/>
    <xf numFmtId="0" fontId="0" fillId="0" borderId="14" xfId="0" applyBorder="1" applyProtection="1"/>
    <xf numFmtId="3" fontId="0" fillId="0" borderId="19" xfId="0" applyNumberFormat="1" applyBorder="1" applyProtection="1"/>
    <xf numFmtId="0" fontId="0" fillId="0" borderId="12" xfId="0" applyBorder="1" applyAlignment="1" applyProtection="1">
      <alignment horizontal="center"/>
    </xf>
    <xf numFmtId="0" fontId="0" fillId="0" borderId="34" xfId="0" applyBorder="1" applyProtection="1"/>
    <xf numFmtId="0" fontId="0" fillId="0" borderId="14" xfId="0" applyFont="1" applyBorder="1" applyProtection="1"/>
    <xf numFmtId="164" fontId="0" fillId="0" borderId="12" xfId="0" applyNumberFormat="1" applyBorder="1" applyAlignment="1" applyProtection="1">
      <alignment horizontal="right"/>
      <protection locked="0"/>
    </xf>
    <xf numFmtId="165" fontId="0" fillId="0" borderId="42" xfId="1" applyFont="1" applyBorder="1" applyAlignment="1" applyProtection="1">
      <protection locked="0"/>
    </xf>
    <xf numFmtId="17" fontId="0" fillId="0" borderId="12" xfId="0" applyNumberFormat="1" applyBorder="1" applyAlignment="1" applyProtection="1">
      <alignment horizontal="right"/>
    </xf>
    <xf numFmtId="0" fontId="0" fillId="0" borderId="0" xfId="0" applyFont="1"/>
    <xf numFmtId="165" fontId="1" fillId="2" borderId="34" xfId="1" applyFont="1" applyFill="1" applyBorder="1" applyAlignment="1" applyProtection="1">
      <alignment horizontal="center" vertical="center" wrapText="1"/>
    </xf>
    <xf numFmtId="165" fontId="0" fillId="0" borderId="23" xfId="1" applyFont="1" applyBorder="1" applyAlignment="1" applyProtection="1"/>
    <xf numFmtId="0" fontId="0" fillId="0" borderId="7" xfId="0" applyFont="1" applyBorder="1" applyAlignment="1" applyProtection="1">
      <alignment horizontal="center"/>
    </xf>
    <xf numFmtId="3" fontId="0" fillId="0" borderId="14" xfId="0" applyNumberFormat="1" applyBorder="1" applyProtection="1">
      <protection locked="0"/>
    </xf>
    <xf numFmtId="17" fontId="0" fillId="0" borderId="24" xfId="0" applyNumberFormat="1" applyBorder="1" applyProtection="1">
      <protection locked="0"/>
    </xf>
    <xf numFmtId="0" fontId="7" fillId="2" borderId="14" xfId="0" applyFont="1" applyFill="1" applyBorder="1" applyAlignment="1" applyProtection="1">
      <alignment horizontal="left"/>
    </xf>
    <xf numFmtId="0" fontId="7" fillId="2" borderId="14" xfId="0" applyFont="1" applyFill="1" applyBorder="1" applyAlignment="1" applyProtection="1">
      <alignment horizontal="center"/>
    </xf>
    <xf numFmtId="0" fontId="0" fillId="0" borderId="14" xfId="0" applyBorder="1" applyAlignment="1" applyProtection="1">
      <alignment horizontal="center"/>
      <protection locked="0"/>
    </xf>
    <xf numFmtId="165" fontId="0" fillId="0" borderId="46" xfId="1" applyFont="1" applyBorder="1" applyAlignment="1" applyProtection="1"/>
    <xf numFmtId="0" fontId="4" fillId="2" borderId="18" xfId="0" applyFont="1" applyFill="1" applyBorder="1" applyAlignment="1" applyProtection="1">
      <alignment horizontal="center"/>
    </xf>
    <xf numFmtId="0" fontId="4" fillId="2" borderId="48" xfId="0" applyFont="1" applyFill="1" applyBorder="1" applyAlignment="1" applyProtection="1">
      <alignment horizontal="center"/>
    </xf>
    <xf numFmtId="165" fontId="0" fillId="0" borderId="12" xfId="1" applyFont="1" applyBorder="1" applyAlignment="1" applyProtection="1">
      <protection locked="0"/>
    </xf>
    <xf numFmtId="0" fontId="0" fillId="0" borderId="47" xfId="0" applyBorder="1" applyProtection="1"/>
    <xf numFmtId="166" fontId="0" fillId="0" borderId="16" xfId="1" applyNumberFormat="1" applyFont="1" applyBorder="1" applyAlignment="1" applyProtection="1">
      <alignment horizontal="right"/>
    </xf>
    <xf numFmtId="166" fontId="1" fillId="2" borderId="19" xfId="1" applyNumberFormat="1" applyFont="1" applyFill="1" applyBorder="1" applyAlignment="1" applyProtection="1">
      <alignment horizontal="center" wrapText="1"/>
    </xf>
    <xf numFmtId="0" fontId="0" fillId="0" borderId="0" xfId="0" applyAlignment="1" applyProtection="1">
      <alignment horizontal="right" wrapText="1"/>
    </xf>
    <xf numFmtId="0" fontId="0" fillId="0" borderId="0" xfId="0" applyAlignment="1" applyProtection="1">
      <alignment horizontal="center"/>
    </xf>
    <xf numFmtId="166" fontId="1" fillId="0" borderId="23" xfId="1" applyNumberFormat="1" applyFont="1" applyBorder="1" applyAlignment="1" applyProtection="1">
      <alignment horizontal="center" wrapText="1"/>
    </xf>
    <xf numFmtId="0" fontId="0" fillId="0" borderId="0" xfId="0" applyFont="1" applyProtection="1"/>
    <xf numFmtId="0" fontId="0" fillId="0" borderId="0" xfId="0" applyBorder="1" applyAlignment="1" applyProtection="1">
      <alignment horizontal="center" vertical="center"/>
    </xf>
    <xf numFmtId="0" fontId="10" fillId="3" borderId="0" xfId="0" applyFont="1" applyFill="1" applyProtection="1"/>
    <xf numFmtId="165" fontId="9" fillId="2" borderId="19" xfId="1" applyFont="1" applyFill="1" applyBorder="1" applyAlignment="1" applyProtection="1">
      <alignment horizontal="center" vertical="center" wrapText="1"/>
    </xf>
    <xf numFmtId="165" fontId="9" fillId="0" borderId="23" xfId="1" applyFont="1" applyBorder="1" applyAlignment="1" applyProtection="1"/>
    <xf numFmtId="0" fontId="0" fillId="0" borderId="0" xfId="0" applyFont="1" applyBorder="1" applyAlignment="1" applyProtection="1">
      <alignment horizontal="right"/>
      <protection locked="0"/>
    </xf>
    <xf numFmtId="165" fontId="0" fillId="0" borderId="49" xfId="1" applyFont="1" applyBorder="1" applyAlignment="1" applyProtection="1"/>
    <xf numFmtId="0" fontId="9" fillId="0" borderId="6" xfId="0" applyFont="1" applyBorder="1"/>
    <xf numFmtId="0" fontId="9" fillId="0" borderId="14" xfId="0" applyFont="1" applyBorder="1"/>
    <xf numFmtId="0" fontId="11" fillId="0" borderId="14" xfId="0" applyFont="1" applyBorder="1"/>
    <xf numFmtId="165" fontId="9" fillId="0" borderId="6" xfId="1" applyFont="1" applyBorder="1" applyAlignment="1" applyProtection="1">
      <protection locked="0"/>
    </xf>
    <xf numFmtId="0" fontId="9" fillId="2" borderId="22" xfId="0" applyFont="1" applyFill="1" applyBorder="1" applyAlignment="1" applyProtection="1">
      <alignment horizontal="center" vertical="center" wrapText="1"/>
    </xf>
    <xf numFmtId="0" fontId="1" fillId="2" borderId="20" xfId="0" applyFont="1" applyFill="1" applyBorder="1" applyAlignment="1" applyProtection="1">
      <alignment horizontal="center" vertical="center" wrapText="1"/>
    </xf>
    <xf numFmtId="0" fontId="0" fillId="2" borderId="20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left"/>
    </xf>
    <xf numFmtId="0" fontId="0" fillId="0" borderId="8" xfId="0" applyBorder="1" applyAlignment="1" applyProtection="1">
      <alignment horizontal="center"/>
    </xf>
    <xf numFmtId="0" fontId="0" fillId="0" borderId="8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</xf>
    <xf numFmtId="0" fontId="0" fillId="0" borderId="10" xfId="0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right"/>
      <protection locked="0"/>
    </xf>
    <xf numFmtId="0" fontId="0" fillId="0" borderId="2" xfId="0" applyBorder="1" applyAlignment="1" applyProtection="1">
      <alignment horizontal="center"/>
    </xf>
    <xf numFmtId="0" fontId="0" fillId="0" borderId="29" xfId="0" applyFont="1" applyBorder="1" applyAlignment="1" applyProtection="1">
      <alignment horizontal="center"/>
    </xf>
    <xf numFmtId="0" fontId="0" fillId="0" borderId="31" xfId="0" applyFont="1" applyBorder="1" applyAlignment="1" applyProtection="1">
      <alignment horizontal="center"/>
    </xf>
    <xf numFmtId="0" fontId="1" fillId="2" borderId="17" xfId="0" applyFont="1" applyFill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9" fillId="2" borderId="14" xfId="0" applyFont="1" applyFill="1" applyBorder="1" applyAlignment="1" applyProtection="1">
      <alignment horizontal="center" vertical="center" wrapText="1"/>
    </xf>
    <xf numFmtId="0" fontId="9" fillId="2" borderId="35" xfId="0" applyFont="1" applyFill="1" applyBorder="1" applyAlignment="1" applyProtection="1">
      <alignment horizontal="center" vertical="center" wrapText="1"/>
    </xf>
    <xf numFmtId="0" fontId="9" fillId="2" borderId="17" xfId="0" applyFont="1" applyFill="1" applyBorder="1" applyAlignment="1" applyProtection="1">
      <alignment horizontal="center" vertical="center" wrapText="1"/>
    </xf>
    <xf numFmtId="0" fontId="12" fillId="2" borderId="17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/>
    </xf>
    <xf numFmtId="0" fontId="2" fillId="2" borderId="14" xfId="2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1" fillId="2" borderId="43" xfId="0" applyFont="1" applyFill="1" applyBorder="1" applyAlignment="1" applyProtection="1">
      <alignment horizontal="center" vertical="center" wrapText="1"/>
    </xf>
    <xf numFmtId="0" fontId="4" fillId="2" borderId="24" xfId="0" applyFont="1" applyFill="1" applyBorder="1" applyAlignment="1" applyProtection="1">
      <alignment horizontal="center"/>
    </xf>
    <xf numFmtId="0" fontId="1" fillId="2" borderId="44" xfId="0" applyFont="1" applyFill="1" applyBorder="1" applyAlignment="1" applyProtection="1">
      <alignment horizontal="center" vertical="center" wrapText="1"/>
    </xf>
    <xf numFmtId="0" fontId="1" fillId="2" borderId="45" xfId="0" applyFont="1" applyFill="1" applyBorder="1" applyAlignment="1" applyProtection="1">
      <alignment horizontal="center" vertical="center" wrapText="1"/>
    </xf>
    <xf numFmtId="0" fontId="9" fillId="0" borderId="31" xfId="0" applyFont="1" applyBorder="1"/>
    <xf numFmtId="0" fontId="0" fillId="0" borderId="0" xfId="0" applyFont="1" applyBorder="1"/>
    <xf numFmtId="0" fontId="0" fillId="2" borderId="14" xfId="0" applyFont="1" applyFill="1" applyBorder="1" applyAlignment="1" applyProtection="1">
      <alignment horizontal="center"/>
    </xf>
    <xf numFmtId="0" fontId="7" fillId="2" borderId="14" xfId="0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</cellXfs>
  <cellStyles count="3">
    <cellStyle name="Normal" xfId="0" builtinId="0"/>
    <cellStyle name="Texto Explicativo" xfId="2" builtinId="53" customBuiltin="1"/>
    <cellStyle name="Vírgula" xfId="1" builtinId="3"/>
  </cellStyles>
  <dxfs count="21"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3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85320</xdr:colOff>
      <xdr:row>56</xdr:row>
      <xdr:rowOff>114120</xdr:rowOff>
    </xdr:to>
    <xdr:sp macro="" textlink="">
      <xdr:nvSpPr>
        <xdr:cNvPr id="4" name="CustomShape 1" hidden="1"/>
        <xdr:cNvSpPr/>
      </xdr:nvSpPr>
      <xdr:spPr>
        <a:xfrm>
          <a:off x="0" y="0"/>
          <a:ext cx="991512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85320</xdr:colOff>
      <xdr:row>56</xdr:row>
      <xdr:rowOff>114120</xdr:rowOff>
    </xdr:to>
    <xdr:sp macro="" textlink="">
      <xdr:nvSpPr>
        <xdr:cNvPr id="5" name="CustomShape 1" hidden="1"/>
        <xdr:cNvSpPr/>
      </xdr:nvSpPr>
      <xdr:spPr>
        <a:xfrm>
          <a:off x="0" y="0"/>
          <a:ext cx="991512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85320</xdr:colOff>
      <xdr:row>56</xdr:row>
      <xdr:rowOff>114120</xdr:rowOff>
    </xdr:to>
    <xdr:sp macro="" textlink="">
      <xdr:nvSpPr>
        <xdr:cNvPr id="6" name="CustomShape 1" hidden="1"/>
        <xdr:cNvSpPr/>
      </xdr:nvSpPr>
      <xdr:spPr>
        <a:xfrm>
          <a:off x="0" y="0"/>
          <a:ext cx="991512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238125</xdr:colOff>
      <xdr:row>56</xdr:row>
      <xdr:rowOff>114300</xdr:rowOff>
    </xdr:to>
    <xdr:sp macro="" textlink="">
      <xdr:nvSpPr>
        <xdr:cNvPr id="103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238125</xdr:colOff>
      <xdr:row>56</xdr:row>
      <xdr:rowOff>114300</xdr:rowOff>
    </xdr:to>
    <xdr:sp macro="" textlink="">
      <xdr:nvSpPr>
        <xdr:cNvPr id="102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238125</xdr:colOff>
      <xdr:row>56</xdr:row>
      <xdr:rowOff>114300</xdr:rowOff>
    </xdr:to>
    <xdr:sp macro="" textlink="">
      <xdr:nvSpPr>
        <xdr:cNvPr id="10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408825</xdr:colOff>
      <xdr:row>3</xdr:row>
      <xdr:rowOff>37440</xdr:rowOff>
    </xdr:to>
    <xdr:sp macro="" textlink="">
      <xdr:nvSpPr>
        <xdr:cNvPr id="5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123840</xdr:rowOff>
    </xdr:from>
    <xdr:to>
      <xdr:col>6</xdr:col>
      <xdr:colOff>408825</xdr:colOff>
      <xdr:row>3</xdr:row>
      <xdr:rowOff>161280</xdr:rowOff>
    </xdr:to>
    <xdr:sp macro="" textlink="">
      <xdr:nvSpPr>
        <xdr:cNvPr id="7" name="CustomShape 1"/>
        <xdr:cNvSpPr/>
      </xdr:nvSpPr>
      <xdr:spPr>
        <a:xfrm>
          <a:off x="657000" y="12384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8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47145</xdr:colOff>
      <xdr:row>56</xdr:row>
      <xdr:rowOff>123315</xdr:rowOff>
    </xdr:to>
    <xdr:sp macro="" textlink="">
      <xdr:nvSpPr>
        <xdr:cNvPr id="9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47145</xdr:colOff>
      <xdr:row>56</xdr:row>
      <xdr:rowOff>123315</xdr:rowOff>
    </xdr:to>
    <xdr:sp macro="" textlink="">
      <xdr:nvSpPr>
        <xdr:cNvPr id="10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53</xdr:row>
      <xdr:rowOff>133350</xdr:rowOff>
    </xdr:to>
    <xdr:sp macro="" textlink="">
      <xdr:nvSpPr>
        <xdr:cNvPr id="205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53</xdr:row>
      <xdr:rowOff>133350</xdr:rowOff>
    </xdr:to>
    <xdr:sp macro="" textlink="">
      <xdr:nvSpPr>
        <xdr:cNvPr id="205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11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 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12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13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4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15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6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142560</xdr:colOff>
      <xdr:row>56</xdr:row>
      <xdr:rowOff>123315</xdr:rowOff>
    </xdr:to>
    <xdr:sp macro="" textlink="">
      <xdr:nvSpPr>
        <xdr:cNvPr id="19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142560</xdr:colOff>
      <xdr:row>56</xdr:row>
      <xdr:rowOff>123315</xdr:rowOff>
    </xdr:to>
    <xdr:sp macro="" textlink="">
      <xdr:nvSpPr>
        <xdr:cNvPr id="20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304800</xdr:colOff>
      <xdr:row>53</xdr:row>
      <xdr:rowOff>133350</xdr:rowOff>
    </xdr:to>
    <xdr:sp macro="" textlink="">
      <xdr:nvSpPr>
        <xdr:cNvPr id="307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304800</xdr:colOff>
      <xdr:row>53</xdr:row>
      <xdr:rowOff>133350</xdr:rowOff>
    </xdr:to>
    <xdr:sp macro="" textlink="">
      <xdr:nvSpPr>
        <xdr:cNvPr id="307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21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22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23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24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25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26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27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28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29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30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31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32" name="Picture 1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66195</xdr:colOff>
      <xdr:row>56</xdr:row>
      <xdr:rowOff>123315</xdr:rowOff>
    </xdr:to>
    <xdr:sp macro="" textlink="">
      <xdr:nvSpPr>
        <xdr:cNvPr id="33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66195</xdr:colOff>
      <xdr:row>56</xdr:row>
      <xdr:rowOff>123315</xdr:rowOff>
    </xdr:to>
    <xdr:sp macro="" textlink="">
      <xdr:nvSpPr>
        <xdr:cNvPr id="34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52</xdr:row>
      <xdr:rowOff>133350</xdr:rowOff>
    </xdr:to>
    <xdr:sp macro="" textlink="">
      <xdr:nvSpPr>
        <xdr:cNvPr id="410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52</xdr:row>
      <xdr:rowOff>133350</xdr:rowOff>
    </xdr:to>
    <xdr:sp macro="" textlink="">
      <xdr:nvSpPr>
        <xdr:cNvPr id="409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35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36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37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38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39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0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1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2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3" name="Picture 1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4" name="Picture 2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5" name="Picture 2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6" name="Picture 2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7" name="Picture 2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8" name="Picture 2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9" name="Picture 3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50" name="Picture 3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581040</xdr:colOff>
      <xdr:row>0</xdr:row>
      <xdr:rowOff>38160</xdr:rowOff>
    </xdr:from>
    <xdr:to>
      <xdr:col>7</xdr:col>
      <xdr:colOff>275400</xdr:colOff>
      <xdr:row>3</xdr:row>
      <xdr:rowOff>75600</xdr:rowOff>
    </xdr:to>
    <xdr:sp macro="" textlink="">
      <xdr:nvSpPr>
        <xdr:cNvPr id="51" name="CustomShape 1"/>
        <xdr:cNvSpPr/>
      </xdr:nvSpPr>
      <xdr:spPr>
        <a:xfrm>
          <a:off x="1238040" y="38160"/>
          <a:ext cx="657144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151920</xdr:colOff>
      <xdr:row>56</xdr:row>
      <xdr:rowOff>113955</xdr:rowOff>
    </xdr:to>
    <xdr:sp macro="" textlink="">
      <xdr:nvSpPr>
        <xdr:cNvPr id="52" name="CustomShape 1" hidden="1"/>
        <xdr:cNvSpPr/>
      </xdr:nvSpPr>
      <xdr:spPr>
        <a:xfrm>
          <a:off x="0" y="0"/>
          <a:ext cx="990540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151920</xdr:colOff>
      <xdr:row>56</xdr:row>
      <xdr:rowOff>113955</xdr:rowOff>
    </xdr:to>
    <xdr:sp macro="" textlink="">
      <xdr:nvSpPr>
        <xdr:cNvPr id="53" name="CustomShape 1" hidden="1"/>
        <xdr:cNvSpPr/>
      </xdr:nvSpPr>
      <xdr:spPr>
        <a:xfrm>
          <a:off x="0" y="0"/>
          <a:ext cx="990540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52</xdr:row>
      <xdr:rowOff>123825</xdr:rowOff>
    </xdr:to>
    <xdr:sp macro="" textlink="">
      <xdr:nvSpPr>
        <xdr:cNvPr id="512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52</xdr:row>
      <xdr:rowOff>123825</xdr:rowOff>
    </xdr:to>
    <xdr:sp macro="" textlink="">
      <xdr:nvSpPr>
        <xdr:cNvPr id="512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54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55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56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57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58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59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0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1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2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3" name="Picture 1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4" name="Picture 1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5" name="Picture 2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6" name="Picture 2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7" name="Picture 2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8" name="Picture 2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9" name="Picture 2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70" name="Picture 3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151920</xdr:colOff>
      <xdr:row>56</xdr:row>
      <xdr:rowOff>94905</xdr:rowOff>
    </xdr:to>
    <xdr:sp macro="" textlink="">
      <xdr:nvSpPr>
        <xdr:cNvPr id="71" name="CustomShape 1" hidden="1"/>
        <xdr:cNvSpPr/>
      </xdr:nvSpPr>
      <xdr:spPr>
        <a:xfrm>
          <a:off x="0" y="0"/>
          <a:ext cx="990540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151920</xdr:colOff>
      <xdr:row>56</xdr:row>
      <xdr:rowOff>94905</xdr:rowOff>
    </xdr:to>
    <xdr:sp macro="" textlink="">
      <xdr:nvSpPr>
        <xdr:cNvPr id="72" name="CustomShape 1" hidden="1"/>
        <xdr:cNvSpPr/>
      </xdr:nvSpPr>
      <xdr:spPr>
        <a:xfrm>
          <a:off x="0" y="0"/>
          <a:ext cx="990540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57</xdr:row>
      <xdr:rowOff>123825</xdr:rowOff>
    </xdr:to>
    <xdr:sp macro="" textlink="">
      <xdr:nvSpPr>
        <xdr:cNvPr id="614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57</xdr:row>
      <xdr:rowOff>123825</xdr:rowOff>
    </xdr:to>
    <xdr:sp macro="" textlink="">
      <xdr:nvSpPr>
        <xdr:cNvPr id="614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73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4</xdr:col>
      <xdr:colOff>75600</xdr:colOff>
      <xdr:row>3</xdr:row>
      <xdr:rowOff>37440</xdr:rowOff>
    </xdr:to>
    <xdr:sp macro="" textlink="">
      <xdr:nvSpPr>
        <xdr:cNvPr id="74" name="CustomShape 1"/>
        <xdr:cNvSpPr/>
      </xdr:nvSpPr>
      <xdr:spPr>
        <a:xfrm>
          <a:off x="838080" y="0"/>
          <a:ext cx="362844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75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76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77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78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79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0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1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2" name="Picture 1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3" name="Picture 1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4" name="Picture 2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5" name="Picture 2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6" name="Picture 2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7" name="Picture 2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8" name="Picture 2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9" name="Picture 3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11</xdr:col>
      <xdr:colOff>28575</xdr:colOff>
      <xdr:row>54</xdr:row>
      <xdr:rowOff>0</xdr:rowOff>
    </xdr:to>
    <xdr:sp macro="" textlink="">
      <xdr:nvSpPr>
        <xdr:cNvPr id="717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28575</xdr:colOff>
      <xdr:row>54</xdr:row>
      <xdr:rowOff>0</xdr:rowOff>
    </xdr:to>
    <xdr:sp macro="" textlink="">
      <xdr:nvSpPr>
        <xdr:cNvPr id="717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0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91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2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3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4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5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6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7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8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9" name="Picture 1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100" name="Picture 1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101" name="Picture 2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102" name="Picture 2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103" name="Picture 2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104" name="Picture 2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105" name="Picture 2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106" name="Picture 3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151920</xdr:colOff>
      <xdr:row>63</xdr:row>
      <xdr:rowOff>113955</xdr:rowOff>
    </xdr:to>
    <xdr:sp macro="" textlink="">
      <xdr:nvSpPr>
        <xdr:cNvPr id="107" name="CustomShape 1" hidden="1"/>
        <xdr:cNvSpPr/>
      </xdr:nvSpPr>
      <xdr:spPr>
        <a:xfrm>
          <a:off x="0" y="0"/>
          <a:ext cx="9905400" cy="1065780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151920</xdr:colOff>
      <xdr:row>63</xdr:row>
      <xdr:rowOff>113955</xdr:rowOff>
    </xdr:to>
    <xdr:sp macro="" textlink="">
      <xdr:nvSpPr>
        <xdr:cNvPr id="108" name="CustomShape 1" hidden="1"/>
        <xdr:cNvSpPr/>
      </xdr:nvSpPr>
      <xdr:spPr>
        <a:xfrm>
          <a:off x="0" y="0"/>
          <a:ext cx="9905400" cy="1065780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51</xdr:row>
      <xdr:rowOff>123825</xdr:rowOff>
    </xdr:to>
    <xdr:sp macro="" textlink="">
      <xdr:nvSpPr>
        <xdr:cNvPr id="819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51</xdr:row>
      <xdr:rowOff>123825</xdr:rowOff>
    </xdr:to>
    <xdr:sp macro="" textlink="">
      <xdr:nvSpPr>
        <xdr:cNvPr id="819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09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110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1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2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3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4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5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6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7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8" name="Picture 1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9" name="Picture 1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20" name="Picture 2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21" name="Picture 2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22" name="Picture 2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23" name="Picture 2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24" name="Picture 2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25" name="Picture 3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151920</xdr:colOff>
      <xdr:row>56</xdr:row>
      <xdr:rowOff>104430</xdr:rowOff>
    </xdr:to>
    <xdr:sp macro="" textlink="">
      <xdr:nvSpPr>
        <xdr:cNvPr id="126" name="CustomShape 1" hidden="1"/>
        <xdr:cNvSpPr/>
      </xdr:nvSpPr>
      <xdr:spPr>
        <a:xfrm>
          <a:off x="0" y="0"/>
          <a:ext cx="990540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151920</xdr:colOff>
      <xdr:row>56</xdr:row>
      <xdr:rowOff>104430</xdr:rowOff>
    </xdr:to>
    <xdr:sp macro="" textlink="">
      <xdr:nvSpPr>
        <xdr:cNvPr id="127" name="CustomShape 1" hidden="1"/>
        <xdr:cNvSpPr/>
      </xdr:nvSpPr>
      <xdr:spPr>
        <a:xfrm>
          <a:off x="0" y="0"/>
          <a:ext cx="990540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53</xdr:row>
      <xdr:rowOff>123825</xdr:rowOff>
    </xdr:to>
    <xdr:sp macro="" textlink="">
      <xdr:nvSpPr>
        <xdr:cNvPr id="922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53</xdr:row>
      <xdr:rowOff>123825</xdr:rowOff>
    </xdr:to>
    <xdr:sp macro="" textlink="">
      <xdr:nvSpPr>
        <xdr:cNvPr id="921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28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129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0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1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2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3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4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5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6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7" name="Picture 1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8" name="Picture 1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9" name="Picture 2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40" name="Picture 2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41" name="Picture 2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42" name="Picture 2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43" name="Picture 2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44" name="Picture 3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66195</xdr:colOff>
      <xdr:row>56</xdr:row>
      <xdr:rowOff>123315</xdr:rowOff>
    </xdr:to>
    <xdr:sp macro="" textlink="">
      <xdr:nvSpPr>
        <xdr:cNvPr id="145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66195</xdr:colOff>
      <xdr:row>56</xdr:row>
      <xdr:rowOff>123315</xdr:rowOff>
    </xdr:to>
    <xdr:sp macro="" textlink="">
      <xdr:nvSpPr>
        <xdr:cNvPr id="146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34</xdr:row>
      <xdr:rowOff>0</xdr:rowOff>
    </xdr:to>
    <xdr:sp macro="" textlink="">
      <xdr:nvSpPr>
        <xdr:cNvPr id="1024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34</xdr:row>
      <xdr:rowOff>0</xdr:rowOff>
    </xdr:to>
    <xdr:sp macro="" textlink="">
      <xdr:nvSpPr>
        <xdr:cNvPr id="1024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47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148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49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0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1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2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3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4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5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6" name="Picture 1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7" name="Picture 1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8" name="Picture 2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9" name="Picture 2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60" name="Picture 2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61" name="Picture 2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62" name="Picture 2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63" name="Picture 3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142560</xdr:colOff>
      <xdr:row>56</xdr:row>
      <xdr:rowOff>132840</xdr:rowOff>
    </xdr:to>
    <xdr:sp macro="" textlink="">
      <xdr:nvSpPr>
        <xdr:cNvPr id="164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142560</xdr:colOff>
      <xdr:row>56</xdr:row>
      <xdr:rowOff>132840</xdr:rowOff>
    </xdr:to>
    <xdr:sp macro="" textlink="">
      <xdr:nvSpPr>
        <xdr:cNvPr id="165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304800</xdr:colOff>
      <xdr:row>54</xdr:row>
      <xdr:rowOff>133350</xdr:rowOff>
    </xdr:to>
    <xdr:sp macro="" textlink="">
      <xdr:nvSpPr>
        <xdr:cNvPr id="1126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304800</xdr:colOff>
      <xdr:row>54</xdr:row>
      <xdr:rowOff>133350</xdr:rowOff>
    </xdr:to>
    <xdr:sp macro="" textlink="">
      <xdr:nvSpPr>
        <xdr:cNvPr id="1126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66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167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68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69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0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1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2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3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4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5" name="Picture 1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6" name="Picture 1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7" name="Picture 2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8" name="Picture 2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9" name="Picture 2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0" name="Picture 2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1" name="Picture 2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2" name="Picture 3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3" name="Picture 3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4" name="Picture 3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5" name="Picture 3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6" name="Picture 4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7" name="Picture 4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8" name="Picture 4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9" name="Picture 4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0" name="Picture 4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1" name="Picture 5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2" name="Picture 5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3" name="Picture 5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4" name="Picture 5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5" name="Picture 5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6" name="Picture 6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7" name="Picture 6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8" name="Picture 6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95040</xdr:colOff>
      <xdr:row>56</xdr:row>
      <xdr:rowOff>132840</xdr:rowOff>
    </xdr:to>
    <xdr:sp macro="" textlink="">
      <xdr:nvSpPr>
        <xdr:cNvPr id="199" name="CustomShape 1" hidden="1"/>
        <xdr:cNvSpPr/>
      </xdr:nvSpPr>
      <xdr:spPr>
        <a:xfrm>
          <a:off x="0" y="0"/>
          <a:ext cx="991512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95040</xdr:colOff>
      <xdr:row>56</xdr:row>
      <xdr:rowOff>132840</xdr:rowOff>
    </xdr:to>
    <xdr:sp macro="" textlink="">
      <xdr:nvSpPr>
        <xdr:cNvPr id="200" name="CustomShape 1" hidden="1"/>
        <xdr:cNvSpPr/>
      </xdr:nvSpPr>
      <xdr:spPr>
        <a:xfrm>
          <a:off x="0" y="0"/>
          <a:ext cx="991512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247650</xdr:colOff>
      <xdr:row>58</xdr:row>
      <xdr:rowOff>133350</xdr:rowOff>
    </xdr:to>
    <xdr:sp macro="" textlink="">
      <xdr:nvSpPr>
        <xdr:cNvPr id="1229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247650</xdr:colOff>
      <xdr:row>58</xdr:row>
      <xdr:rowOff>133350</xdr:rowOff>
    </xdr:to>
    <xdr:sp macro="" textlink="">
      <xdr:nvSpPr>
        <xdr:cNvPr id="1229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1"/>
  <sheetViews>
    <sheetView showGridLines="0" zoomScaleNormal="100" workbookViewId="0">
      <selection activeCell="F5" sqref="F5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2"/>
    <col min="8" max="8" width="11.5703125" style="1"/>
    <col min="9" max="9" width="12.140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27" t="s">
        <v>1</v>
      </c>
      <c r="C5" s="127"/>
      <c r="D5" s="127"/>
      <c r="E5" s="4"/>
      <c r="F5" s="5" t="s">
        <v>2</v>
      </c>
      <c r="G5" s="6"/>
      <c r="H5" s="7"/>
      <c r="I5"/>
    </row>
    <row r="6" spans="1:9" x14ac:dyDescent="0.2">
      <c r="A6" s="128" t="s">
        <v>3</v>
      </c>
      <c r="B6" s="128"/>
      <c r="C6" s="8" t="s">
        <v>4</v>
      </c>
      <c r="D6" s="129"/>
      <c r="E6" s="129"/>
      <c r="F6" s="9" t="s">
        <v>5</v>
      </c>
      <c r="G6" s="130" t="s">
        <v>6</v>
      </c>
      <c r="H6" s="130"/>
      <c r="I6"/>
    </row>
    <row r="7" spans="1:9" x14ac:dyDescent="0.2">
      <c r="A7" s="131"/>
      <c r="B7" s="131"/>
      <c r="C7" s="131"/>
      <c r="D7" s="131"/>
      <c r="E7" s="131"/>
      <c r="F7" s="3" t="s">
        <v>7</v>
      </c>
      <c r="G7" s="132">
        <v>2019</v>
      </c>
      <c r="H7" s="132"/>
      <c r="I7"/>
    </row>
    <row r="8" spans="1:9" ht="25.5" x14ac:dyDescent="0.2">
      <c r="A8" s="10" t="s">
        <v>8</v>
      </c>
      <c r="B8" s="10" t="s">
        <v>9</v>
      </c>
      <c r="C8" s="11" t="s">
        <v>10</v>
      </c>
      <c r="D8" s="11" t="s">
        <v>11</v>
      </c>
      <c r="E8" s="11" t="s">
        <v>12</v>
      </c>
      <c r="F8" s="11" t="s">
        <v>13</v>
      </c>
      <c r="G8" s="12" t="s">
        <v>14</v>
      </c>
      <c r="H8" s="10" t="s">
        <v>15</v>
      </c>
      <c r="I8" s="10" t="s">
        <v>16</v>
      </c>
    </row>
    <row r="9" spans="1:9" x14ac:dyDescent="0.2">
      <c r="A9" s="13"/>
      <c r="B9" s="14" t="s">
        <v>17</v>
      </c>
      <c r="C9" s="15"/>
      <c r="D9" s="15"/>
      <c r="E9" s="15"/>
      <c r="F9" s="16"/>
      <c r="G9" s="17"/>
      <c r="H9" s="18">
        <v>0</v>
      </c>
      <c r="I9" s="19"/>
    </row>
    <row r="10" spans="1:9" x14ac:dyDescent="0.2">
      <c r="A10" s="20"/>
      <c r="B10" s="14"/>
      <c r="C10" s="15"/>
      <c r="D10" s="15"/>
      <c r="E10" s="15"/>
      <c r="F10" s="16"/>
      <c r="G10" s="17"/>
      <c r="H10" s="18">
        <f>H9+F10-G10</f>
        <v>0</v>
      </c>
      <c r="I10" s="19"/>
    </row>
    <row r="11" spans="1:9" x14ac:dyDescent="0.2">
      <c r="A11" s="20"/>
      <c r="B11" s="14"/>
      <c r="C11" s="15"/>
      <c r="D11" s="15"/>
      <c r="E11" s="15"/>
      <c r="F11" s="16"/>
      <c r="G11" s="17"/>
      <c r="H11" s="18">
        <f>H10+F11-G11</f>
        <v>0</v>
      </c>
      <c r="I11" s="19"/>
    </row>
    <row r="12" spans="1:9" x14ac:dyDescent="0.2">
      <c r="A12" s="20"/>
      <c r="B12" s="14"/>
      <c r="C12" s="15"/>
      <c r="D12" s="15"/>
      <c r="E12" s="15"/>
      <c r="F12" s="16"/>
      <c r="G12" s="17"/>
      <c r="H12" s="18">
        <f>H11+F12-G12</f>
        <v>0</v>
      </c>
      <c r="I12" s="19"/>
    </row>
    <row r="13" spans="1:9" x14ac:dyDescent="0.2">
      <c r="A13" s="20"/>
      <c r="B13" s="14"/>
      <c r="C13" s="15"/>
      <c r="D13" s="15"/>
      <c r="E13" s="15"/>
      <c r="F13" s="16"/>
      <c r="G13" s="17"/>
      <c r="H13" s="18"/>
      <c r="I13" s="19"/>
    </row>
    <row r="14" spans="1:9" x14ac:dyDescent="0.2">
      <c r="A14" s="20"/>
      <c r="B14" s="14"/>
      <c r="C14" s="15"/>
      <c r="D14" s="21"/>
      <c r="E14" s="15"/>
      <c r="F14" s="16"/>
      <c r="G14" s="17"/>
      <c r="H14" s="18">
        <v>0</v>
      </c>
      <c r="I14" s="19"/>
    </row>
    <row r="15" spans="1:9" ht="13.5" customHeight="1" x14ac:dyDescent="0.2">
      <c r="A15" s="20"/>
      <c r="B15" s="137" t="s">
        <v>18</v>
      </c>
      <c r="C15" s="137" t="s">
        <v>18</v>
      </c>
      <c r="D15" s="137" t="s">
        <v>19</v>
      </c>
      <c r="E15" s="137"/>
      <c r="F15" s="22">
        <f>SUM(F9:F14)</f>
        <v>0</v>
      </c>
      <c r="G15" s="23">
        <f>SUM(G9:G14)</f>
        <v>0</v>
      </c>
      <c r="H15" s="24">
        <f>F15-G15</f>
        <v>0</v>
      </c>
    </row>
    <row r="16" spans="1:9" ht="26.25" customHeight="1" x14ac:dyDescent="0.2">
      <c r="A16" s="125" t="s">
        <v>18</v>
      </c>
      <c r="B16" s="137"/>
      <c r="C16" s="137"/>
      <c r="D16" s="137"/>
      <c r="E16" s="137"/>
      <c r="F16" s="25" t="s">
        <v>20</v>
      </c>
      <c r="G16" s="26" t="s">
        <v>21</v>
      </c>
      <c r="H16" s="27" t="s">
        <v>22</v>
      </c>
    </row>
    <row r="17" spans="1:8" x14ac:dyDescent="0.2">
      <c r="A17" s="125"/>
      <c r="B17" s="28"/>
      <c r="C17" s="28"/>
      <c r="D17" s="28"/>
      <c r="E17" s="28"/>
      <c r="F17" s="28"/>
      <c r="G17" s="29"/>
      <c r="H17" s="28"/>
    </row>
    <row r="18" spans="1:8" x14ac:dyDescent="0.2">
      <c r="A18" s="28"/>
      <c r="B18" s="30"/>
      <c r="C18" s="28"/>
      <c r="D18"/>
      <c r="E18"/>
      <c r="F18" s="126" t="s">
        <v>23</v>
      </c>
      <c r="G18" s="126"/>
      <c r="H18" s="31">
        <v>0</v>
      </c>
    </row>
    <row r="19" spans="1:8" x14ac:dyDescent="0.2">
      <c r="A19" s="30" t="s">
        <v>24</v>
      </c>
      <c r="B19" s="32" t="s">
        <v>25</v>
      </c>
      <c r="C19" s="28"/>
      <c r="D19" s="28"/>
      <c r="E19" s="28"/>
      <c r="F19" s="28"/>
      <c r="G19" s="29"/>
      <c r="H19" s="28"/>
    </row>
    <row r="20" spans="1:8" x14ac:dyDescent="0.2">
      <c r="A20" s="33" t="s">
        <v>26</v>
      </c>
      <c r="B20" s="34"/>
      <c r="D20"/>
      <c r="E20"/>
      <c r="F20"/>
      <c r="G20"/>
      <c r="H20" s="28"/>
    </row>
    <row r="21" spans="1:8" x14ac:dyDescent="0.2">
      <c r="A21" s="34" t="s">
        <v>27</v>
      </c>
      <c r="B21" s="35" t="s">
        <v>28</v>
      </c>
      <c r="D21"/>
      <c r="E21"/>
      <c r="F21"/>
      <c r="G21"/>
      <c r="H21" s="28"/>
    </row>
    <row r="22" spans="1:8" x14ac:dyDescent="0.2">
      <c r="A22" s="35" t="s">
        <v>29</v>
      </c>
      <c r="B22" s="36"/>
      <c r="D22"/>
      <c r="E22" s="133" t="s">
        <v>30</v>
      </c>
      <c r="F22" s="133"/>
      <c r="G22" s="133"/>
      <c r="H22" s="133"/>
    </row>
    <row r="23" spans="1:8" x14ac:dyDescent="0.2">
      <c r="A23" s="15"/>
      <c r="B23" s="36"/>
      <c r="D23"/>
      <c r="E23"/>
      <c r="F23"/>
      <c r="G23"/>
      <c r="H23" s="28"/>
    </row>
    <row r="24" spans="1:8" x14ac:dyDescent="0.2">
      <c r="A24" s="15"/>
      <c r="B24" s="36"/>
      <c r="D24"/>
      <c r="E24"/>
      <c r="F24"/>
      <c r="G24"/>
      <c r="H24" s="28"/>
    </row>
    <row r="25" spans="1:8" x14ac:dyDescent="0.2">
      <c r="A25" s="15"/>
      <c r="B25" s="36"/>
      <c r="D25" s="38" t="s">
        <v>0</v>
      </c>
      <c r="E25" s="134" t="str">
        <f>B5</f>
        <v>COMUNIDADE CASA ESPERANÇA E VIDA - CCEV</v>
      </c>
      <c r="F25" s="134"/>
      <c r="G25" s="134"/>
      <c r="H25" s="134"/>
    </row>
    <row r="26" spans="1:8" x14ac:dyDescent="0.2">
      <c r="A26" s="15"/>
      <c r="B26" s="36"/>
      <c r="D26" s="39"/>
      <c r="E26" s="40"/>
      <c r="F26" s="40"/>
      <c r="G26" s="41"/>
      <c r="H26" s="42"/>
    </row>
    <row r="27" spans="1:8" x14ac:dyDescent="0.2">
      <c r="A27" s="15"/>
      <c r="B27" s="36"/>
      <c r="D27" s="43"/>
      <c r="E27" s="28"/>
      <c r="F27" s="28"/>
      <c r="G27" s="29"/>
      <c r="H27" s="44"/>
    </row>
    <row r="28" spans="1:8" x14ac:dyDescent="0.2">
      <c r="A28" s="15"/>
      <c r="B28" s="36"/>
      <c r="D28" s="45" t="s">
        <v>31</v>
      </c>
      <c r="E28" s="28"/>
      <c r="F28" s="28"/>
      <c r="G28" s="29"/>
      <c r="H28" s="44"/>
    </row>
    <row r="29" spans="1:8" x14ac:dyDescent="0.2">
      <c r="A29" s="15"/>
      <c r="B29" s="36"/>
      <c r="D29" s="43"/>
      <c r="E29" s="135" t="s">
        <v>32</v>
      </c>
      <c r="F29" s="135"/>
      <c r="G29" s="135"/>
      <c r="H29" s="46"/>
    </row>
    <row r="30" spans="1:8" x14ac:dyDescent="0.2">
      <c r="A30" s="15"/>
      <c r="B30" s="47">
        <f>SUM(B22:B29)</f>
        <v>0</v>
      </c>
      <c r="D30" s="48"/>
      <c r="E30" s="136" t="s">
        <v>33</v>
      </c>
      <c r="F30" s="136"/>
      <c r="G30" s="136"/>
      <c r="H30" s="49"/>
    </row>
    <row r="31" spans="1:8" ht="12.75" customHeight="1" x14ac:dyDescent="0.2">
      <c r="A31" s="50" t="s">
        <v>34</v>
      </c>
    </row>
  </sheetData>
  <mergeCells count="15">
    <mergeCell ref="E22:H22"/>
    <mergeCell ref="E25:H25"/>
    <mergeCell ref="E29:G29"/>
    <mergeCell ref="E30:G30"/>
    <mergeCell ref="B15:B16"/>
    <mergeCell ref="C15:C16"/>
    <mergeCell ref="D15:E16"/>
    <mergeCell ref="A16:A17"/>
    <mergeCell ref="F18:G18"/>
    <mergeCell ref="B5:D5"/>
    <mergeCell ref="A6:B6"/>
    <mergeCell ref="D6:E6"/>
    <mergeCell ref="G6:H6"/>
    <mergeCell ref="A7:E7"/>
    <mergeCell ref="G7:H7"/>
  </mergeCells>
  <conditionalFormatting sqref="H10:H14">
    <cfRule type="cellIs" dxfId="20" priority="2" operator="equal">
      <formula>H9</formula>
    </cfRule>
  </conditionalFormatting>
  <conditionalFormatting sqref="H9">
    <cfRule type="cellIs" dxfId="19" priority="3" operator="equal">
      <formula>#REF!</formula>
    </cfRule>
  </conditionalFormatting>
  <printOptions horizontalCentered="1"/>
  <pageMargins left="0.39374999999999999" right="0.39374999999999999" top="0.59027777777777801" bottom="0.98472222222222205" header="0.51180555555555496" footer="0.55138888888888904"/>
  <pageSetup paperSize="0" scale="0" firstPageNumber="0" orientation="portrait" usePrinterDefaults="0" horizontalDpi="0" verticalDpi="0" copies="0"/>
  <headerFooter>
    <oddFooter>&amp;CPágina &amp;P de &amp;N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2"/>
  <sheetViews>
    <sheetView showGridLines="0" zoomScaleNormal="100" workbookViewId="0">
      <selection activeCell="B11" sqref="B11:C11"/>
    </sheetView>
  </sheetViews>
  <sheetFormatPr defaultRowHeight="12.75" x14ac:dyDescent="0.2"/>
  <cols>
    <col min="1" max="1" width="9.28515625" style="1"/>
    <col min="2" max="2" width="28.28515625" style="1" customWidth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8" width="12.42578125" style="1" customWidth="1"/>
    <col min="9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ht="20.25" customHeight="1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31" t="str">
        <f>Janeiro!B5</f>
        <v>COMUNIDADE CASA ESPERANÇA E VIDA - CCEV</v>
      </c>
      <c r="C5" s="131"/>
      <c r="D5" s="131"/>
      <c r="E5" s="4"/>
      <c r="F5" s="5" t="s">
        <v>92</v>
      </c>
      <c r="G5" s="6"/>
      <c r="H5" s="7"/>
      <c r="I5"/>
    </row>
    <row r="6" spans="1:9" x14ac:dyDescent="0.2">
      <c r="A6" s="128" t="s">
        <v>3</v>
      </c>
      <c r="B6" s="128"/>
      <c r="C6" s="8" t="s">
        <v>35</v>
      </c>
      <c r="D6" s="129"/>
      <c r="E6" s="129"/>
      <c r="F6" s="9" t="s">
        <v>5</v>
      </c>
      <c r="G6" s="138" t="str">
        <f>Janeiro!G6</f>
        <v>MUNICIPAL</v>
      </c>
      <c r="H6" s="138"/>
      <c r="I6"/>
    </row>
    <row r="7" spans="1:9" x14ac:dyDescent="0.2">
      <c r="A7" s="131"/>
      <c r="B7" s="131"/>
      <c r="C7" s="131"/>
      <c r="D7" s="131"/>
      <c r="E7" s="131"/>
      <c r="F7" s="3" t="s">
        <v>7</v>
      </c>
      <c r="G7" s="139">
        <v>2020</v>
      </c>
      <c r="H7" s="139"/>
      <c r="I7"/>
    </row>
    <row r="8" spans="1:9" ht="25.5" x14ac:dyDescent="0.2">
      <c r="A8" s="10" t="s">
        <v>8</v>
      </c>
      <c r="B8" s="10" t="s">
        <v>9</v>
      </c>
      <c r="C8" s="11" t="s">
        <v>10</v>
      </c>
      <c r="D8" s="11" t="s">
        <v>11</v>
      </c>
      <c r="E8" s="11" t="s">
        <v>12</v>
      </c>
      <c r="F8" s="11" t="s">
        <v>13</v>
      </c>
      <c r="G8" s="10" t="s">
        <v>14</v>
      </c>
      <c r="H8" s="10" t="s">
        <v>15</v>
      </c>
      <c r="I8" s="10" t="s">
        <v>16</v>
      </c>
    </row>
    <row r="9" spans="1:9" x14ac:dyDescent="0.2">
      <c r="A9" s="20">
        <v>43862</v>
      </c>
      <c r="B9" s="51" t="s">
        <v>36</v>
      </c>
      <c r="C9" s="52"/>
      <c r="D9" s="52"/>
      <c r="E9" s="52"/>
      <c r="F9" s="52"/>
      <c r="G9" s="52"/>
      <c r="H9" s="53">
        <v>0</v>
      </c>
      <c r="I9" s="19"/>
    </row>
    <row r="10" spans="1:9" x14ac:dyDescent="0.2">
      <c r="A10" s="20">
        <v>43868</v>
      </c>
      <c r="B10" s="54" t="s">
        <v>37</v>
      </c>
      <c r="C10" s="21"/>
      <c r="D10" s="55">
        <v>43831</v>
      </c>
      <c r="E10" s="15"/>
      <c r="F10" s="16">
        <v>1750</v>
      </c>
      <c r="G10" s="17"/>
      <c r="H10" s="56">
        <v>1750</v>
      </c>
      <c r="I10" s="57"/>
    </row>
    <row r="11" spans="1:9" x14ac:dyDescent="0.2">
      <c r="A11" s="20">
        <v>43871</v>
      </c>
      <c r="B11" s="14" t="s">
        <v>40</v>
      </c>
      <c r="C11" s="32" t="s">
        <v>41</v>
      </c>
      <c r="D11" s="58">
        <v>43831</v>
      </c>
      <c r="E11" s="15">
        <v>10183939</v>
      </c>
      <c r="F11" s="16"/>
      <c r="G11" s="17">
        <v>58.23</v>
      </c>
      <c r="H11" s="56">
        <v>1691.77</v>
      </c>
      <c r="I11" s="57">
        <v>850833</v>
      </c>
    </row>
    <row r="12" spans="1:9" x14ac:dyDescent="0.2">
      <c r="A12" s="20">
        <v>43871</v>
      </c>
      <c r="B12" s="14" t="s">
        <v>38</v>
      </c>
      <c r="C12" s="32" t="s">
        <v>39</v>
      </c>
      <c r="D12" s="58">
        <v>43831</v>
      </c>
      <c r="E12" s="15" t="s">
        <v>93</v>
      </c>
      <c r="F12" s="16"/>
      <c r="G12" s="17">
        <v>47.42</v>
      </c>
      <c r="H12" s="56">
        <v>1644.35</v>
      </c>
      <c r="I12" s="57">
        <v>850834</v>
      </c>
    </row>
    <row r="13" spans="1:9" x14ac:dyDescent="0.2">
      <c r="A13" s="20">
        <v>43871</v>
      </c>
      <c r="B13" s="14" t="s">
        <v>45</v>
      </c>
      <c r="C13" s="32" t="s">
        <v>46</v>
      </c>
      <c r="D13" s="58">
        <v>43831</v>
      </c>
      <c r="E13" s="15">
        <v>2305</v>
      </c>
      <c r="F13" s="16"/>
      <c r="G13" s="17">
        <v>170</v>
      </c>
      <c r="H13" s="56">
        <v>1474.35</v>
      </c>
      <c r="I13" s="57">
        <v>850835</v>
      </c>
    </row>
    <row r="14" spans="1:9" x14ac:dyDescent="0.2">
      <c r="A14" s="20">
        <v>43873</v>
      </c>
      <c r="B14" s="14" t="s">
        <v>49</v>
      </c>
      <c r="C14" s="32" t="s">
        <v>50</v>
      </c>
      <c r="D14" s="58">
        <v>43831</v>
      </c>
      <c r="E14" s="15">
        <v>229</v>
      </c>
      <c r="F14" s="16"/>
      <c r="G14" s="17">
        <v>500</v>
      </c>
      <c r="H14" s="56">
        <v>974.35</v>
      </c>
      <c r="I14" s="57">
        <v>850832</v>
      </c>
    </row>
    <row r="15" spans="1:9" x14ac:dyDescent="0.2">
      <c r="A15" s="20">
        <v>43875</v>
      </c>
      <c r="B15" s="14" t="s">
        <v>47</v>
      </c>
      <c r="C15" s="32" t="s">
        <v>48</v>
      </c>
      <c r="D15" s="58">
        <v>43831</v>
      </c>
      <c r="E15" s="15">
        <v>229</v>
      </c>
      <c r="F15" s="16"/>
      <c r="G15" s="17">
        <v>180</v>
      </c>
      <c r="H15" s="56">
        <v>794.35</v>
      </c>
      <c r="I15" s="57">
        <v>850831</v>
      </c>
    </row>
    <row r="16" spans="1:9" ht="13.5" thickBot="1" x14ac:dyDescent="0.25">
      <c r="A16" s="60">
        <v>43878</v>
      </c>
      <c r="B16" s="14" t="s">
        <v>60</v>
      </c>
      <c r="C16" s="32" t="s">
        <v>42</v>
      </c>
      <c r="D16" s="58">
        <v>43831</v>
      </c>
      <c r="E16" s="15">
        <v>1</v>
      </c>
      <c r="F16" s="16"/>
      <c r="G16" s="17">
        <v>780</v>
      </c>
      <c r="H16" s="119">
        <v>14.35</v>
      </c>
      <c r="I16" s="98">
        <v>850836</v>
      </c>
    </row>
    <row r="17" spans="1:9" ht="13.5" customHeight="1" thickBot="1" x14ac:dyDescent="0.25">
      <c r="A17" s="140" t="s">
        <v>51</v>
      </c>
      <c r="B17" s="141" t="s">
        <v>18</v>
      </c>
      <c r="C17" s="142" t="s">
        <v>18</v>
      </c>
      <c r="D17" s="143" t="s">
        <v>19</v>
      </c>
      <c r="E17" s="143"/>
      <c r="F17" s="22">
        <v>1750</v>
      </c>
      <c r="G17" s="61">
        <v>1735.65</v>
      </c>
      <c r="H17" s="62">
        <v>14.35</v>
      </c>
      <c r="I17"/>
    </row>
    <row r="18" spans="1:9" ht="25.5" x14ac:dyDescent="0.2">
      <c r="A18" s="140"/>
      <c r="B18" s="141"/>
      <c r="C18" s="142"/>
      <c r="D18" s="143"/>
      <c r="E18" s="143"/>
      <c r="F18" s="25" t="s">
        <v>20</v>
      </c>
      <c r="G18" s="63" t="s">
        <v>21</v>
      </c>
      <c r="H18" s="124" t="s">
        <v>22</v>
      </c>
      <c r="I18"/>
    </row>
    <row r="19" spans="1:9" x14ac:dyDescent="0.2">
      <c r="A19" s="64"/>
      <c r="B19" s="28"/>
      <c r="C19" s="28"/>
      <c r="D19" s="28"/>
      <c r="E19" s="28"/>
      <c r="F19" s="28"/>
      <c r="G19" s="28"/>
      <c r="H19" s="28"/>
      <c r="I19"/>
    </row>
    <row r="20" spans="1:9" ht="15" x14ac:dyDescent="0.25">
      <c r="A20" s="65"/>
      <c r="B20" s="120" t="s">
        <v>52</v>
      </c>
      <c r="C20" s="28"/>
      <c r="D20"/>
      <c r="E20"/>
      <c r="F20" s="144" t="s">
        <v>23</v>
      </c>
      <c r="G20" s="144"/>
      <c r="H20" s="66">
        <v>14.35</v>
      </c>
      <c r="I20"/>
    </row>
    <row r="21" spans="1:9" x14ac:dyDescent="0.2">
      <c r="A21" s="121" t="s">
        <v>53</v>
      </c>
      <c r="B21" s="120" t="s">
        <v>25</v>
      </c>
      <c r="C21"/>
      <c r="D21"/>
      <c r="E21"/>
      <c r="F21"/>
      <c r="G21"/>
      <c r="H21" s="28"/>
      <c r="I21"/>
    </row>
    <row r="22" spans="1:9" x14ac:dyDescent="0.2">
      <c r="A22" s="122" t="s">
        <v>54</v>
      </c>
      <c r="B22" s="67"/>
      <c r="C22" s="68"/>
      <c r="D22"/>
      <c r="E22"/>
      <c r="F22"/>
      <c r="G22"/>
      <c r="H22" s="28"/>
      <c r="I22"/>
    </row>
    <row r="23" spans="1:9" x14ac:dyDescent="0.2">
      <c r="A23" s="121" t="s">
        <v>29</v>
      </c>
      <c r="B23" s="123" t="s">
        <v>55</v>
      </c>
      <c r="D23"/>
      <c r="E23"/>
      <c r="F23" s="133"/>
      <c r="G23" s="133"/>
      <c r="H23" s="133"/>
      <c r="I23" s="133"/>
    </row>
    <row r="24" spans="1:9" x14ac:dyDescent="0.2">
      <c r="A24" s="69"/>
      <c r="B24" s="36"/>
      <c r="D24"/>
      <c r="E24" s="133" t="s">
        <v>94</v>
      </c>
      <c r="F24" s="133"/>
      <c r="G24" s="133"/>
      <c r="H24" s="133"/>
    </row>
    <row r="25" spans="1:9" x14ac:dyDescent="0.2">
      <c r="A25" s="69"/>
      <c r="B25" s="36"/>
      <c r="D25"/>
      <c r="E25" s="37"/>
      <c r="F25" s="37"/>
      <c r="G25" s="37"/>
      <c r="H25" s="37"/>
    </row>
    <row r="26" spans="1:9" x14ac:dyDescent="0.2">
      <c r="A26" s="69"/>
      <c r="B26" s="36"/>
      <c r="D26"/>
      <c r="E26" s="118"/>
      <c r="F26" s="118"/>
      <c r="G26" s="118"/>
      <c r="H26" s="118"/>
    </row>
    <row r="27" spans="1:9" x14ac:dyDescent="0.2">
      <c r="A27" s="15"/>
      <c r="B27" s="36"/>
      <c r="D27"/>
      <c r="E27"/>
      <c r="F27"/>
      <c r="G27"/>
      <c r="H27" s="28"/>
    </row>
    <row r="28" spans="1:9" ht="15" x14ac:dyDescent="0.25">
      <c r="A28" s="15"/>
      <c r="B28" s="36"/>
      <c r="D28" s="30" t="s">
        <v>0</v>
      </c>
      <c r="E28" s="145" t="str">
        <f>B5</f>
        <v>COMUNIDADE CASA ESPERANÇA E VIDA - CCEV</v>
      </c>
      <c r="F28" s="145"/>
      <c r="G28" s="145"/>
      <c r="H28" s="145"/>
    </row>
    <row r="29" spans="1:9" x14ac:dyDescent="0.2">
      <c r="A29" s="32" t="s">
        <v>51</v>
      </c>
      <c r="B29" s="36"/>
      <c r="D29" s="43"/>
      <c r="E29" s="28"/>
      <c r="F29" s="28"/>
      <c r="G29" s="28"/>
      <c r="H29" s="44"/>
    </row>
    <row r="30" spans="1:9" x14ac:dyDescent="0.2">
      <c r="A30" s="70"/>
      <c r="B30" s="71"/>
      <c r="D30" s="43"/>
      <c r="E30" s="28"/>
      <c r="F30" s="28"/>
      <c r="G30" s="28"/>
      <c r="H30" s="44"/>
    </row>
    <row r="31" spans="1:9" x14ac:dyDescent="0.2">
      <c r="A31" s="70"/>
      <c r="B31" s="71"/>
      <c r="D31" s="43"/>
      <c r="E31" s="135" t="s">
        <v>32</v>
      </c>
      <c r="F31" s="135"/>
      <c r="G31" s="135"/>
      <c r="H31" s="46"/>
    </row>
    <row r="32" spans="1:9" x14ac:dyDescent="0.2">
      <c r="D32" s="48"/>
      <c r="E32" s="136" t="s">
        <v>56</v>
      </c>
      <c r="F32" s="136"/>
      <c r="G32" s="136"/>
      <c r="H32" s="49"/>
    </row>
  </sheetData>
  <mergeCells count="16">
    <mergeCell ref="F23:I23"/>
    <mergeCell ref="E24:H24"/>
    <mergeCell ref="E28:H28"/>
    <mergeCell ref="E31:G31"/>
    <mergeCell ref="E32:G32"/>
    <mergeCell ref="A17:A18"/>
    <mergeCell ref="B17:B18"/>
    <mergeCell ref="C17:C18"/>
    <mergeCell ref="D17:E18"/>
    <mergeCell ref="F20:G20"/>
    <mergeCell ref="B5:D5"/>
    <mergeCell ref="A6:B6"/>
    <mergeCell ref="D6:E6"/>
    <mergeCell ref="G6:H6"/>
    <mergeCell ref="A7:E7"/>
    <mergeCell ref="G7:H7"/>
  </mergeCells>
  <conditionalFormatting sqref="H10:H11">
    <cfRule type="cellIs" dxfId="18" priority="2" operator="equal">
      <formula>#REF!</formula>
    </cfRule>
  </conditionalFormatting>
  <printOptions horizontalCentered="1"/>
  <pageMargins left="0.39374999999999999" right="0.39374999999999999" top="0.59027777777777801" bottom="0.98472222222222205" header="0.51180555555555496" footer="0.55138888888888904"/>
  <pageSetup paperSize="9" firstPageNumber="0" orientation="landscape" verticalDpi="300" r:id="rId1"/>
  <headerFooter>
    <oddFooter>&amp;C&amp;P de&amp;N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3"/>
  <sheetViews>
    <sheetView showGridLines="0" topLeftCell="A4" zoomScaleNormal="100" workbookViewId="0">
      <selection activeCell="C12" sqref="C12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8" width="11.42578125" style="1"/>
    <col min="9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31" t="str">
        <f>Janeiro!B5</f>
        <v>COMUNIDADE CASA ESPERANÇA E VIDA - CCEV</v>
      </c>
      <c r="C5" s="131"/>
      <c r="D5" s="131"/>
      <c r="E5" s="4"/>
      <c r="F5" s="5" t="s">
        <v>92</v>
      </c>
      <c r="G5" s="6"/>
      <c r="H5" s="7"/>
      <c r="I5"/>
    </row>
    <row r="6" spans="1:9" x14ac:dyDescent="0.2">
      <c r="A6" s="128" t="s">
        <v>3</v>
      </c>
      <c r="B6" s="128"/>
      <c r="C6" s="8" t="s">
        <v>57</v>
      </c>
      <c r="D6" s="129"/>
      <c r="E6" s="129"/>
      <c r="F6" s="9" t="s">
        <v>5</v>
      </c>
      <c r="G6" s="129" t="str">
        <f>Janeiro!G6</f>
        <v>MUNICIPAL</v>
      </c>
      <c r="H6" s="129"/>
      <c r="I6"/>
    </row>
    <row r="7" spans="1:9" x14ac:dyDescent="0.2">
      <c r="A7" s="131"/>
      <c r="B7" s="131"/>
      <c r="C7" s="131"/>
      <c r="D7" s="131"/>
      <c r="E7" s="131"/>
      <c r="F7" s="3" t="s">
        <v>7</v>
      </c>
      <c r="G7" s="146">
        <v>2020</v>
      </c>
      <c r="H7" s="146"/>
      <c r="I7"/>
    </row>
    <row r="8" spans="1:9" ht="25.5" x14ac:dyDescent="0.2">
      <c r="A8" s="10" t="s">
        <v>8</v>
      </c>
      <c r="B8" s="10" t="s">
        <v>9</v>
      </c>
      <c r="C8" s="11" t="s">
        <v>10</v>
      </c>
      <c r="D8" s="11" t="s">
        <v>11</v>
      </c>
      <c r="E8" s="11" t="s">
        <v>12</v>
      </c>
      <c r="F8" s="11" t="s">
        <v>13</v>
      </c>
      <c r="G8" s="10" t="s">
        <v>14</v>
      </c>
      <c r="H8" s="10" t="s">
        <v>15</v>
      </c>
      <c r="I8" s="10" t="s">
        <v>16</v>
      </c>
    </row>
    <row r="9" spans="1:9" x14ac:dyDescent="0.2">
      <c r="A9" s="13">
        <v>43525</v>
      </c>
      <c r="B9" s="72" t="s">
        <v>36</v>
      </c>
      <c r="C9" s="73"/>
      <c r="D9" s="73"/>
      <c r="E9" s="73"/>
      <c r="F9" s="74"/>
      <c r="G9" s="75"/>
      <c r="H9" s="76">
        <v>14.35</v>
      </c>
      <c r="I9" s="77"/>
    </row>
    <row r="10" spans="1:9" x14ac:dyDescent="0.2">
      <c r="A10" s="13">
        <v>43899</v>
      </c>
      <c r="B10" s="54" t="s">
        <v>37</v>
      </c>
      <c r="C10" s="21"/>
      <c r="D10" s="55">
        <v>43862</v>
      </c>
      <c r="E10" s="15"/>
      <c r="F10" s="16">
        <v>1750</v>
      </c>
      <c r="G10" s="17"/>
      <c r="H10" s="56">
        <v>1764.35</v>
      </c>
      <c r="I10" s="89"/>
    </row>
    <row r="11" spans="1:9" x14ac:dyDescent="0.2">
      <c r="A11" s="13">
        <v>43906</v>
      </c>
      <c r="B11" s="14" t="s">
        <v>45</v>
      </c>
      <c r="C11" s="32" t="s">
        <v>46</v>
      </c>
      <c r="D11" s="58">
        <v>43862</v>
      </c>
      <c r="E11" s="15"/>
      <c r="F11" s="16"/>
      <c r="G11" s="17">
        <v>170</v>
      </c>
      <c r="H11" s="56"/>
      <c r="I11" s="57">
        <v>850840</v>
      </c>
    </row>
    <row r="12" spans="1:9" x14ac:dyDescent="0.2">
      <c r="A12" s="13">
        <v>43906</v>
      </c>
      <c r="B12" s="14" t="s">
        <v>43</v>
      </c>
      <c r="C12" s="59" t="s">
        <v>117</v>
      </c>
      <c r="D12" s="58">
        <v>43862</v>
      </c>
      <c r="E12" s="15"/>
      <c r="F12" s="16"/>
      <c r="G12" s="17">
        <v>44.9</v>
      </c>
      <c r="H12" s="56"/>
      <c r="I12" s="57">
        <v>850841</v>
      </c>
    </row>
    <row r="13" spans="1:9" x14ac:dyDescent="0.2">
      <c r="A13" s="13">
        <v>43906</v>
      </c>
      <c r="B13" s="14" t="s">
        <v>38</v>
      </c>
      <c r="C13" s="32" t="s">
        <v>39</v>
      </c>
      <c r="D13" s="58">
        <v>43862</v>
      </c>
      <c r="E13" s="15"/>
      <c r="F13" s="16"/>
      <c r="G13" s="17">
        <v>47.42</v>
      </c>
      <c r="H13" s="82">
        <v>1502.03</v>
      </c>
      <c r="I13" s="83">
        <v>850842</v>
      </c>
    </row>
    <row r="14" spans="1:9" x14ac:dyDescent="0.2">
      <c r="A14" s="13">
        <v>43907</v>
      </c>
      <c r="B14" s="14" t="s">
        <v>60</v>
      </c>
      <c r="C14" s="32" t="s">
        <v>42</v>
      </c>
      <c r="D14" s="78">
        <v>43862</v>
      </c>
      <c r="E14" s="79"/>
      <c r="F14" s="80"/>
      <c r="G14" s="81">
        <v>780</v>
      </c>
      <c r="H14" s="82">
        <v>722.03</v>
      </c>
      <c r="I14" s="83">
        <v>850837</v>
      </c>
    </row>
    <row r="15" spans="1:9" x14ac:dyDescent="0.2">
      <c r="A15" s="20">
        <v>43909</v>
      </c>
      <c r="B15" s="14" t="s">
        <v>49</v>
      </c>
      <c r="C15" s="32" t="s">
        <v>50</v>
      </c>
      <c r="D15" s="58">
        <v>43862</v>
      </c>
      <c r="E15" s="15"/>
      <c r="F15" s="16"/>
      <c r="G15" s="17">
        <v>500</v>
      </c>
      <c r="H15" s="56">
        <v>222.03</v>
      </c>
      <c r="I15" s="57">
        <v>850838</v>
      </c>
    </row>
    <row r="16" spans="1:9" ht="13.5" thickBot="1" x14ac:dyDescent="0.25">
      <c r="A16" s="84">
        <v>43909</v>
      </c>
      <c r="B16" s="14" t="s">
        <v>61</v>
      </c>
      <c r="C16" s="32" t="s">
        <v>48</v>
      </c>
      <c r="D16" s="58">
        <v>43862</v>
      </c>
      <c r="E16" s="15"/>
      <c r="F16" s="16"/>
      <c r="G16" s="17">
        <v>180</v>
      </c>
      <c r="H16" s="56">
        <v>42.03</v>
      </c>
      <c r="I16" s="57">
        <v>850939</v>
      </c>
    </row>
    <row r="17" spans="1:8" ht="12.75" customHeight="1" thickBot="1" x14ac:dyDescent="0.25">
      <c r="A17" s="125" t="s">
        <v>51</v>
      </c>
      <c r="B17" s="137" t="s">
        <v>18</v>
      </c>
      <c r="C17" s="137" t="s">
        <v>18</v>
      </c>
      <c r="D17" s="147" t="s">
        <v>19</v>
      </c>
      <c r="E17" s="147"/>
      <c r="F17" s="22">
        <f>SUM(F9:F16)</f>
        <v>1750</v>
      </c>
      <c r="G17" s="61">
        <f>SUM(G9:G16)</f>
        <v>1722.32</v>
      </c>
      <c r="H17" s="24">
        <f>F17-G17+H9</f>
        <v>42.030000000000065</v>
      </c>
    </row>
    <row r="18" spans="1:8" ht="25.5" x14ac:dyDescent="0.2">
      <c r="A18" s="125"/>
      <c r="B18" s="137"/>
      <c r="C18" s="137"/>
      <c r="D18" s="147"/>
      <c r="E18" s="147"/>
      <c r="F18" s="25" t="s">
        <v>20</v>
      </c>
      <c r="G18" s="63" t="s">
        <v>21</v>
      </c>
      <c r="H18" s="27" t="s">
        <v>22</v>
      </c>
    </row>
    <row r="19" spans="1:8" x14ac:dyDescent="0.2">
      <c r="A19" s="28"/>
      <c r="B19" s="28"/>
      <c r="C19" s="28"/>
      <c r="D19" s="28"/>
      <c r="E19" s="28"/>
      <c r="F19" s="28"/>
      <c r="G19" s="28"/>
      <c r="H19" s="28"/>
    </row>
    <row r="20" spans="1:8" x14ac:dyDescent="0.2">
      <c r="A20" s="144" t="s">
        <v>24</v>
      </c>
      <c r="B20" s="144"/>
      <c r="C20" s="28"/>
      <c r="D20"/>
      <c r="E20"/>
      <c r="F20" s="126" t="s">
        <v>23</v>
      </c>
      <c r="G20" s="126"/>
      <c r="H20" s="85">
        <f>H17+B33</f>
        <v>42.030000000000065</v>
      </c>
    </row>
    <row r="21" spans="1:8" x14ac:dyDescent="0.2">
      <c r="A21" s="33" t="s">
        <v>26</v>
      </c>
      <c r="B21" s="86"/>
      <c r="C21" s="28"/>
      <c r="D21" s="28"/>
      <c r="E21" s="28"/>
      <c r="F21" s="28"/>
      <c r="G21" s="28"/>
      <c r="H21" s="28"/>
    </row>
    <row r="22" spans="1:8" x14ac:dyDescent="0.2">
      <c r="A22" s="148" t="s">
        <v>27</v>
      </c>
      <c r="B22" s="148"/>
      <c r="D22"/>
      <c r="E22"/>
      <c r="F22"/>
      <c r="G22"/>
      <c r="H22" s="28"/>
    </row>
    <row r="23" spans="1:8" x14ac:dyDescent="0.2">
      <c r="A23" s="35" t="s">
        <v>29</v>
      </c>
      <c r="B23" s="35" t="s">
        <v>28</v>
      </c>
      <c r="D23"/>
      <c r="E23"/>
      <c r="F23"/>
      <c r="G23"/>
      <c r="H23" s="28"/>
    </row>
    <row r="24" spans="1:8" x14ac:dyDescent="0.2">
      <c r="A24" s="15"/>
      <c r="B24" s="36"/>
      <c r="D24"/>
      <c r="E24" s="133" t="s">
        <v>105</v>
      </c>
      <c r="F24" s="133"/>
      <c r="G24" s="133"/>
      <c r="H24" s="133"/>
    </row>
    <row r="25" spans="1:8" x14ac:dyDescent="0.2">
      <c r="A25" s="15"/>
      <c r="B25" s="36"/>
      <c r="D25"/>
      <c r="E25"/>
      <c r="F25"/>
      <c r="G25"/>
      <c r="H25" s="28"/>
    </row>
    <row r="26" spans="1:8" x14ac:dyDescent="0.2">
      <c r="A26" s="15"/>
      <c r="B26" s="36"/>
      <c r="D26"/>
      <c r="E26"/>
      <c r="F26"/>
      <c r="G26"/>
      <c r="H26" s="28"/>
    </row>
    <row r="27" spans="1:8" x14ac:dyDescent="0.2">
      <c r="A27" s="15"/>
      <c r="B27" s="36"/>
      <c r="D27"/>
      <c r="E27"/>
      <c r="F27"/>
      <c r="G27"/>
      <c r="H27" s="28"/>
    </row>
    <row r="28" spans="1:8" x14ac:dyDescent="0.2">
      <c r="A28" s="15"/>
      <c r="B28" s="36"/>
      <c r="D28" s="38" t="s">
        <v>0</v>
      </c>
      <c r="E28" s="134" t="str">
        <f>B5</f>
        <v>COMUNIDADE CASA ESPERANÇA E VIDA - CCEV</v>
      </c>
      <c r="F28" s="134"/>
      <c r="G28" s="134"/>
      <c r="H28" s="134"/>
    </row>
    <row r="29" spans="1:8" x14ac:dyDescent="0.2">
      <c r="A29" s="15"/>
      <c r="B29" s="36"/>
      <c r="D29" s="39"/>
      <c r="E29" s="40"/>
      <c r="F29" s="40"/>
      <c r="G29" s="40"/>
      <c r="H29" s="42"/>
    </row>
    <row r="30" spans="1:8" x14ac:dyDescent="0.2">
      <c r="A30" s="15"/>
      <c r="B30" s="36"/>
      <c r="D30" s="43"/>
      <c r="E30" s="28"/>
      <c r="F30" s="28"/>
      <c r="G30" s="28"/>
      <c r="H30" s="44"/>
    </row>
    <row r="31" spans="1:8" x14ac:dyDescent="0.2">
      <c r="A31" s="15"/>
      <c r="B31" s="36"/>
      <c r="D31" s="45" t="s">
        <v>31</v>
      </c>
      <c r="E31" s="28"/>
      <c r="F31" s="28"/>
      <c r="G31" s="28"/>
      <c r="H31" s="44"/>
    </row>
    <row r="32" spans="1:8" x14ac:dyDescent="0.2">
      <c r="A32" s="15"/>
      <c r="B32" s="36"/>
      <c r="D32" s="43"/>
      <c r="E32" s="135" t="s">
        <v>32</v>
      </c>
      <c r="F32" s="135"/>
      <c r="G32" s="135"/>
      <c r="H32" s="46"/>
    </row>
    <row r="33" spans="1:8" x14ac:dyDescent="0.2">
      <c r="A33" s="50" t="s">
        <v>34</v>
      </c>
      <c r="B33" s="47">
        <f>SUM(B24:B32)</f>
        <v>0</v>
      </c>
      <c r="D33" s="48"/>
      <c r="E33" s="136" t="s">
        <v>33</v>
      </c>
      <c r="F33" s="136"/>
      <c r="G33" s="136"/>
      <c r="H33" s="49"/>
    </row>
  </sheetData>
  <mergeCells count="17">
    <mergeCell ref="E33:G33"/>
    <mergeCell ref="F20:G20"/>
    <mergeCell ref="A22:B22"/>
    <mergeCell ref="E24:H24"/>
    <mergeCell ref="E28:H28"/>
    <mergeCell ref="E32:G32"/>
    <mergeCell ref="A17:A18"/>
    <mergeCell ref="B17:B18"/>
    <mergeCell ref="C17:C18"/>
    <mergeCell ref="D17:E18"/>
    <mergeCell ref="A20:B20"/>
    <mergeCell ref="B5:D5"/>
    <mergeCell ref="A6:B6"/>
    <mergeCell ref="D6:E6"/>
    <mergeCell ref="G6:H6"/>
    <mergeCell ref="A7:E7"/>
    <mergeCell ref="G7:H7"/>
  </mergeCells>
  <conditionalFormatting sqref="H15">
    <cfRule type="cellIs" dxfId="17" priority="7" operator="equal">
      <formula>#REF!</formula>
    </cfRule>
  </conditionalFormatting>
  <conditionalFormatting sqref="H16">
    <cfRule type="cellIs" dxfId="16" priority="8" operator="equal">
      <formula>#REF!</formula>
    </cfRule>
  </conditionalFormatting>
  <conditionalFormatting sqref="H10">
    <cfRule type="cellIs" dxfId="15" priority="3" operator="equal">
      <formula>#REF!</formula>
    </cfRule>
  </conditionalFormatting>
  <conditionalFormatting sqref="H12">
    <cfRule type="cellIs" dxfId="14" priority="2" operator="equal">
      <formula>H7</formula>
    </cfRule>
  </conditionalFormatting>
  <conditionalFormatting sqref="H11">
    <cfRule type="cellIs" dxfId="13" priority="1" operator="equal">
      <formula>H7</formula>
    </cfRule>
  </conditionalFormatting>
  <printOptions horizontalCentered="1"/>
  <pageMargins left="0.39374999999999999" right="0.39374999999999999" top="0.59027777777777801" bottom="0.98402777777777795" header="0.51180555555555496" footer="0.51180555555555496"/>
  <pageSetup paperSize="0" scale="0" firstPageNumber="0" orientation="portrait" usePrinterDefaults="0" horizontalDpi="0" verticalDpi="0" copie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1"/>
  <sheetViews>
    <sheetView showGridLines="0" zoomScaleNormal="100" workbookViewId="0">
      <selection activeCell="A39" sqref="A39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8" width="12.5703125" style="1" customWidth="1"/>
    <col min="9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31" t="str">
        <f>Janeiro!B5</f>
        <v>COMUNIDADE CASA ESPERANÇA E VIDA - CCEV</v>
      </c>
      <c r="C5" s="131"/>
      <c r="D5" s="131"/>
      <c r="E5" s="4"/>
      <c r="F5" s="5" t="s">
        <v>92</v>
      </c>
      <c r="G5" s="6"/>
      <c r="H5" s="7"/>
      <c r="I5"/>
    </row>
    <row r="6" spans="1:9" x14ac:dyDescent="0.2">
      <c r="A6" s="128" t="s">
        <v>3</v>
      </c>
      <c r="B6" s="128"/>
      <c r="C6" s="8" t="s">
        <v>62</v>
      </c>
      <c r="D6" s="129"/>
      <c r="E6" s="129"/>
      <c r="F6" s="9" t="s">
        <v>5</v>
      </c>
      <c r="G6" s="129" t="str">
        <f>Janeiro!G6</f>
        <v>MUNICIPAL</v>
      </c>
      <c r="H6" s="129"/>
      <c r="I6"/>
    </row>
    <row r="7" spans="1:9" x14ac:dyDescent="0.2">
      <c r="A7" s="131"/>
      <c r="B7" s="131"/>
      <c r="C7" s="131"/>
      <c r="D7" s="131"/>
      <c r="E7" s="131"/>
      <c r="F7" s="3" t="s">
        <v>7</v>
      </c>
      <c r="G7" s="146">
        <v>2020</v>
      </c>
      <c r="H7" s="146"/>
      <c r="I7"/>
    </row>
    <row r="8" spans="1:9" ht="25.5" x14ac:dyDescent="0.2">
      <c r="A8" s="10" t="s">
        <v>8</v>
      </c>
      <c r="B8" s="10" t="s">
        <v>9</v>
      </c>
      <c r="C8" s="11" t="s">
        <v>10</v>
      </c>
      <c r="D8" s="11" t="s">
        <v>11</v>
      </c>
      <c r="E8" s="11" t="s">
        <v>12</v>
      </c>
      <c r="F8" s="11" t="s">
        <v>13</v>
      </c>
      <c r="G8" s="10" t="s">
        <v>14</v>
      </c>
      <c r="H8" s="10" t="s">
        <v>15</v>
      </c>
      <c r="I8" s="10" t="s">
        <v>16</v>
      </c>
    </row>
    <row r="9" spans="1:9" x14ac:dyDescent="0.2">
      <c r="A9" s="13">
        <v>40634</v>
      </c>
      <c r="B9" s="72" t="s">
        <v>36</v>
      </c>
      <c r="C9" s="73"/>
      <c r="D9" s="73"/>
      <c r="E9" s="73"/>
      <c r="F9" s="74"/>
      <c r="G9" s="75"/>
      <c r="H9" s="76">
        <v>42.03</v>
      </c>
      <c r="I9" s="87"/>
    </row>
    <row r="10" spans="1:9" x14ac:dyDescent="0.2">
      <c r="A10" s="13"/>
      <c r="B10" s="51"/>
      <c r="C10" s="88"/>
      <c r="D10" s="88"/>
      <c r="E10" s="88"/>
      <c r="F10" s="80"/>
      <c r="G10" s="81"/>
      <c r="H10" s="82"/>
      <c r="I10" s="83"/>
    </row>
    <row r="11" spans="1:9" x14ac:dyDescent="0.2">
      <c r="A11" s="20">
        <v>43936</v>
      </c>
      <c r="B11" s="14" t="s">
        <v>97</v>
      </c>
      <c r="C11" s="15"/>
      <c r="D11" s="15"/>
      <c r="E11" s="15"/>
      <c r="F11" s="16">
        <v>1750</v>
      </c>
      <c r="G11" s="17"/>
      <c r="H11" s="56">
        <v>1750</v>
      </c>
      <c r="I11" s="57"/>
    </row>
    <row r="12" spans="1:9" x14ac:dyDescent="0.2">
      <c r="A12" s="20"/>
      <c r="B12" s="14"/>
      <c r="C12" s="59"/>
      <c r="D12" s="58"/>
      <c r="E12" s="32"/>
      <c r="F12" s="16"/>
      <c r="G12" s="17"/>
      <c r="H12" s="56"/>
      <c r="I12" s="57"/>
    </row>
    <row r="13" spans="1:9" x14ac:dyDescent="0.2">
      <c r="A13" s="20"/>
      <c r="B13" s="14" t="s">
        <v>99</v>
      </c>
      <c r="C13" s="32"/>
      <c r="D13" s="58"/>
      <c r="E13" s="15"/>
      <c r="F13" s="16"/>
      <c r="G13" s="17"/>
      <c r="H13" s="56"/>
      <c r="I13" s="57"/>
    </row>
    <row r="14" spans="1:9" x14ac:dyDescent="0.2">
      <c r="A14" s="84"/>
      <c r="B14" s="14" t="s">
        <v>100</v>
      </c>
      <c r="C14" s="32"/>
      <c r="D14" s="58"/>
      <c r="E14" s="15"/>
      <c r="F14" s="16"/>
      <c r="G14" s="17"/>
      <c r="H14" s="56"/>
      <c r="I14" s="57"/>
    </row>
    <row r="15" spans="1:9" ht="13.5" thickBot="1" x14ac:dyDescent="0.25">
      <c r="A15" s="84"/>
      <c r="B15" s="14"/>
      <c r="C15" s="32"/>
      <c r="D15" s="58"/>
      <c r="E15" s="15"/>
      <c r="F15" s="16"/>
      <c r="G15" s="17"/>
      <c r="H15" s="56"/>
      <c r="I15" s="57"/>
    </row>
    <row r="16" spans="1:9" ht="12.75" customHeight="1" thickBot="1" x14ac:dyDescent="0.25">
      <c r="A16" s="125" t="s">
        <v>51</v>
      </c>
      <c r="B16" s="137" t="s">
        <v>18</v>
      </c>
      <c r="C16" s="137" t="s">
        <v>18</v>
      </c>
      <c r="D16" s="147" t="s">
        <v>19</v>
      </c>
      <c r="E16" s="147"/>
      <c r="F16" s="22">
        <f>SUM(F9:F15)</f>
        <v>1750</v>
      </c>
      <c r="G16" s="61">
        <f>SUM(G9:G15)</f>
        <v>0</v>
      </c>
      <c r="H16" s="24">
        <v>1792.03</v>
      </c>
    </row>
    <row r="17" spans="1:8" ht="25.5" x14ac:dyDescent="0.2">
      <c r="A17" s="125"/>
      <c r="B17" s="137"/>
      <c r="C17" s="137"/>
      <c r="D17" s="147"/>
      <c r="E17" s="147"/>
      <c r="F17" s="25" t="s">
        <v>20</v>
      </c>
      <c r="G17" s="63" t="s">
        <v>21</v>
      </c>
      <c r="H17" s="27" t="s">
        <v>22</v>
      </c>
    </row>
    <row r="18" spans="1:8" x14ac:dyDescent="0.2">
      <c r="A18" s="28"/>
      <c r="B18" s="28"/>
      <c r="C18" s="28"/>
      <c r="D18" s="28"/>
      <c r="E18" s="28"/>
      <c r="F18" s="28"/>
      <c r="G18" s="28"/>
      <c r="H18" s="28"/>
    </row>
    <row r="19" spans="1:8" x14ac:dyDescent="0.2">
      <c r="A19" s="144" t="s">
        <v>24</v>
      </c>
      <c r="B19" s="144"/>
      <c r="C19" s="28"/>
      <c r="D19"/>
      <c r="E19"/>
      <c r="F19" s="126" t="s">
        <v>23</v>
      </c>
      <c r="G19" s="126"/>
      <c r="H19" s="85">
        <v>1792.03</v>
      </c>
    </row>
    <row r="20" spans="1:8" x14ac:dyDescent="0.2">
      <c r="A20" s="33" t="s">
        <v>26</v>
      </c>
      <c r="B20" s="90" t="s">
        <v>25</v>
      </c>
      <c r="C20" s="28"/>
      <c r="D20" s="28"/>
      <c r="E20" s="28"/>
      <c r="F20" s="28"/>
      <c r="G20" s="28"/>
      <c r="H20" s="28"/>
    </row>
    <row r="21" spans="1:8" x14ac:dyDescent="0.2">
      <c r="A21" s="148" t="s">
        <v>27</v>
      </c>
      <c r="B21" s="148"/>
      <c r="D21"/>
      <c r="E21"/>
      <c r="F21"/>
      <c r="G21"/>
      <c r="H21" s="28"/>
    </row>
    <row r="22" spans="1:8" x14ac:dyDescent="0.2">
      <c r="A22" s="35" t="s">
        <v>29</v>
      </c>
      <c r="B22" s="35" t="s">
        <v>28</v>
      </c>
      <c r="D22"/>
      <c r="E22"/>
      <c r="F22"/>
      <c r="G22"/>
      <c r="H22" s="28"/>
    </row>
    <row r="23" spans="1:8" x14ac:dyDescent="0.2">
      <c r="A23" s="15"/>
      <c r="B23" s="36"/>
      <c r="D23"/>
      <c r="E23" s="133" t="s">
        <v>95</v>
      </c>
      <c r="F23" s="133"/>
      <c r="G23" s="133"/>
      <c r="H23" s="133"/>
    </row>
    <row r="24" spans="1:8" x14ac:dyDescent="0.2">
      <c r="A24" s="15"/>
      <c r="B24" s="36"/>
      <c r="D24"/>
      <c r="E24"/>
      <c r="F24"/>
      <c r="G24"/>
      <c r="H24" s="28"/>
    </row>
    <row r="25" spans="1:8" x14ac:dyDescent="0.2">
      <c r="A25" s="15"/>
      <c r="B25" s="36"/>
      <c r="D25"/>
      <c r="E25"/>
      <c r="F25"/>
      <c r="G25"/>
      <c r="H25" s="28"/>
    </row>
    <row r="26" spans="1:8" x14ac:dyDescent="0.2">
      <c r="A26" s="15"/>
      <c r="B26" s="36"/>
      <c r="D26" s="38" t="s">
        <v>0</v>
      </c>
      <c r="E26" s="134" t="str">
        <f>B5</f>
        <v>COMUNIDADE CASA ESPERANÇA E VIDA - CCEV</v>
      </c>
      <c r="F26" s="134"/>
      <c r="G26" s="134"/>
      <c r="H26" s="134"/>
    </row>
    <row r="27" spans="1:8" x14ac:dyDescent="0.2">
      <c r="A27" s="15"/>
      <c r="B27" s="36"/>
      <c r="D27" s="39"/>
      <c r="E27" s="40"/>
      <c r="F27" s="40"/>
      <c r="G27" s="40"/>
      <c r="H27" s="42"/>
    </row>
    <row r="28" spans="1:8" x14ac:dyDescent="0.2">
      <c r="A28" s="15"/>
      <c r="B28" s="36"/>
      <c r="D28" s="43"/>
      <c r="E28" s="28"/>
      <c r="F28" s="28"/>
      <c r="G28" s="28"/>
      <c r="H28" s="44"/>
    </row>
    <row r="29" spans="1:8" x14ac:dyDescent="0.2">
      <c r="A29" s="15"/>
      <c r="B29" s="36"/>
      <c r="D29" s="45" t="s">
        <v>31</v>
      </c>
      <c r="E29" s="28"/>
      <c r="F29" s="28"/>
      <c r="G29" s="28"/>
      <c r="H29" s="44"/>
    </row>
    <row r="30" spans="1:8" x14ac:dyDescent="0.2">
      <c r="A30" s="15"/>
      <c r="B30" s="36"/>
      <c r="D30" s="43"/>
      <c r="E30" s="135" t="s">
        <v>32</v>
      </c>
      <c r="F30" s="135"/>
      <c r="G30" s="135"/>
      <c r="H30" s="46"/>
    </row>
    <row r="31" spans="1:8" x14ac:dyDescent="0.2">
      <c r="A31" s="50" t="s">
        <v>34</v>
      </c>
      <c r="B31" s="47">
        <f>SUM(B23:B30)</f>
        <v>0</v>
      </c>
      <c r="D31" s="48"/>
      <c r="E31" s="136" t="s">
        <v>63</v>
      </c>
      <c r="F31" s="136"/>
      <c r="G31" s="136"/>
      <c r="H31" s="49"/>
    </row>
  </sheetData>
  <mergeCells count="17">
    <mergeCell ref="E31:G31"/>
    <mergeCell ref="F19:G19"/>
    <mergeCell ref="A21:B21"/>
    <mergeCell ref="E23:H23"/>
    <mergeCell ref="E26:H26"/>
    <mergeCell ref="E30:G30"/>
    <mergeCell ref="A16:A17"/>
    <mergeCell ref="B16:B17"/>
    <mergeCell ref="C16:C17"/>
    <mergeCell ref="D16:E17"/>
    <mergeCell ref="A19:B19"/>
    <mergeCell ref="B5:D5"/>
    <mergeCell ref="A6:B6"/>
    <mergeCell ref="D6:E6"/>
    <mergeCell ref="G6:H6"/>
    <mergeCell ref="A7:E7"/>
    <mergeCell ref="G7:H7"/>
  </mergeCells>
  <conditionalFormatting sqref="H14:H15">
    <cfRule type="cellIs" dxfId="12" priority="2" operator="equal">
      <formula>H13</formula>
    </cfRule>
  </conditionalFormatting>
  <conditionalFormatting sqref="H13">
    <cfRule type="cellIs" dxfId="11" priority="3" operator="equal">
      <formula>#REF!</formula>
    </cfRule>
  </conditionalFormatting>
  <conditionalFormatting sqref="H11:H12">
    <cfRule type="cellIs" dxfId="10" priority="4" operator="equal">
      <formula>H7</formula>
    </cfRule>
  </conditionalFormatting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0"/>
  <sheetViews>
    <sheetView showGridLines="0" zoomScaleNormal="100" workbookViewId="0">
      <selection activeCell="B15" sqref="B15:B16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31" t="str">
        <f>Janeiro!B5</f>
        <v>COMUNIDADE CASA ESPERANÇA E VIDA - CCEV</v>
      </c>
      <c r="C5" s="131"/>
      <c r="D5" s="131"/>
      <c r="E5" s="4"/>
      <c r="F5" s="5" t="s">
        <v>92</v>
      </c>
      <c r="G5" s="6"/>
      <c r="H5" s="7"/>
      <c r="I5"/>
    </row>
    <row r="6" spans="1:9" x14ac:dyDescent="0.2">
      <c r="A6" s="128" t="s">
        <v>3</v>
      </c>
      <c r="B6" s="128"/>
      <c r="C6" s="8" t="s">
        <v>64</v>
      </c>
      <c r="D6" s="129"/>
      <c r="E6" s="129"/>
      <c r="F6" s="9" t="s">
        <v>5</v>
      </c>
      <c r="G6" s="129" t="str">
        <f>Janeiro!G6</f>
        <v>MUNICIPAL</v>
      </c>
      <c r="H6" s="129"/>
      <c r="I6"/>
    </row>
    <row r="7" spans="1:9" x14ac:dyDescent="0.2">
      <c r="A7" s="131"/>
      <c r="B7" s="131"/>
      <c r="C7" s="131"/>
      <c r="D7" s="131"/>
      <c r="E7" s="131"/>
      <c r="F7" s="3" t="s">
        <v>7</v>
      </c>
      <c r="G7" s="146">
        <v>2020</v>
      </c>
      <c r="H7" s="146"/>
      <c r="I7"/>
    </row>
    <row r="8" spans="1:9" ht="25.5" x14ac:dyDescent="0.2">
      <c r="A8" s="10" t="s">
        <v>8</v>
      </c>
      <c r="B8" s="10" t="s">
        <v>9</v>
      </c>
      <c r="C8" s="11" t="s">
        <v>10</v>
      </c>
      <c r="D8" s="11" t="s">
        <v>11</v>
      </c>
      <c r="E8" s="11" t="s">
        <v>12</v>
      </c>
      <c r="F8" s="11" t="s">
        <v>13</v>
      </c>
      <c r="G8" s="10" t="s">
        <v>14</v>
      </c>
      <c r="H8" s="10" t="s">
        <v>15</v>
      </c>
      <c r="I8" s="10" t="s">
        <v>16</v>
      </c>
    </row>
    <row r="9" spans="1:9" x14ac:dyDescent="0.2">
      <c r="A9" s="20">
        <v>43954</v>
      </c>
      <c r="B9" s="72" t="s">
        <v>36</v>
      </c>
      <c r="C9" s="15"/>
      <c r="D9" s="15"/>
      <c r="E9" s="15"/>
      <c r="F9" s="16"/>
      <c r="G9" s="17"/>
      <c r="H9" s="56">
        <v>1792.03</v>
      </c>
      <c r="I9" s="83"/>
    </row>
    <row r="10" spans="1:9" x14ac:dyDescent="0.2">
      <c r="A10" s="91"/>
      <c r="B10" s="51"/>
      <c r="C10" s="15"/>
      <c r="D10" s="15"/>
      <c r="E10" s="15"/>
      <c r="F10" s="16"/>
      <c r="G10" s="17"/>
      <c r="H10" s="56"/>
      <c r="I10" s="83"/>
    </row>
    <row r="11" spans="1:9" x14ac:dyDescent="0.2">
      <c r="A11" s="91"/>
      <c r="B11" s="14"/>
      <c r="C11" s="15"/>
      <c r="D11" s="15"/>
      <c r="E11" s="15"/>
      <c r="F11" s="16"/>
      <c r="G11" s="17"/>
      <c r="H11" s="56"/>
      <c r="I11" s="83"/>
    </row>
    <row r="12" spans="1:9" x14ac:dyDescent="0.2">
      <c r="A12" s="91"/>
      <c r="B12" s="14"/>
      <c r="C12" s="32"/>
      <c r="D12" s="58"/>
      <c r="E12" s="15"/>
      <c r="F12" s="16"/>
      <c r="G12" s="17"/>
      <c r="H12" s="56"/>
      <c r="I12" s="83"/>
    </row>
    <row r="13" spans="1:9" x14ac:dyDescent="0.2">
      <c r="A13" s="91"/>
      <c r="B13" s="14" t="s">
        <v>99</v>
      </c>
      <c r="C13" s="32"/>
      <c r="D13" s="58"/>
      <c r="E13" s="15"/>
      <c r="F13" s="16"/>
      <c r="G13" s="92"/>
      <c r="H13" s="56"/>
      <c r="I13" s="83"/>
    </row>
    <row r="14" spans="1:9" ht="13.5" thickBot="1" x14ac:dyDescent="0.25">
      <c r="A14" s="13"/>
      <c r="B14" s="14" t="s">
        <v>100</v>
      </c>
      <c r="C14" s="32"/>
      <c r="D14" s="93"/>
      <c r="E14" s="15"/>
      <c r="F14" s="16"/>
      <c r="G14" s="81"/>
      <c r="H14" s="56"/>
      <c r="I14" s="83"/>
    </row>
    <row r="15" spans="1:9" ht="13.5" customHeight="1" thickBot="1" x14ac:dyDescent="0.25">
      <c r="A15" s="125" t="s">
        <v>51</v>
      </c>
      <c r="B15" s="137" t="s">
        <v>18</v>
      </c>
      <c r="C15" s="137" t="s">
        <v>18</v>
      </c>
      <c r="D15" s="147" t="s">
        <v>19</v>
      </c>
      <c r="E15" s="147"/>
      <c r="F15" s="22">
        <f>SUM(F9:F14)</f>
        <v>0</v>
      </c>
      <c r="G15" s="61">
        <f>SUM(G9:G14)</f>
        <v>0</v>
      </c>
      <c r="H15" s="24">
        <v>1792.03</v>
      </c>
    </row>
    <row r="16" spans="1:9" ht="38.25" x14ac:dyDescent="0.2">
      <c r="A16" s="125"/>
      <c r="B16" s="137"/>
      <c r="C16" s="137"/>
      <c r="D16" s="147"/>
      <c r="E16" s="147"/>
      <c r="F16" s="25" t="s">
        <v>20</v>
      </c>
      <c r="G16" s="63" t="s">
        <v>21</v>
      </c>
      <c r="H16" s="27" t="s">
        <v>22</v>
      </c>
    </row>
    <row r="17" spans="1:8" x14ac:dyDescent="0.2">
      <c r="A17" s="28"/>
      <c r="B17" s="28"/>
      <c r="C17" s="28"/>
      <c r="D17" s="28"/>
      <c r="E17" s="28"/>
      <c r="F17" s="28"/>
      <c r="G17" s="28"/>
      <c r="H17" s="28"/>
    </row>
    <row r="18" spans="1:8" x14ac:dyDescent="0.2">
      <c r="A18" s="144" t="s">
        <v>24</v>
      </c>
      <c r="B18" s="144"/>
      <c r="C18" s="28"/>
      <c r="D18"/>
      <c r="E18"/>
      <c r="F18" s="126" t="s">
        <v>23</v>
      </c>
      <c r="G18" s="126"/>
      <c r="H18" s="85">
        <v>1792.03</v>
      </c>
    </row>
    <row r="19" spans="1:8" x14ac:dyDescent="0.2">
      <c r="A19" s="33" t="s">
        <v>26</v>
      </c>
      <c r="B19" s="86"/>
      <c r="C19" s="28"/>
      <c r="D19" s="28"/>
      <c r="E19" s="28"/>
      <c r="F19" s="28"/>
      <c r="G19" s="28"/>
      <c r="H19" s="28"/>
    </row>
    <row r="20" spans="1:8" x14ac:dyDescent="0.2">
      <c r="A20" s="148" t="s">
        <v>27</v>
      </c>
      <c r="B20" s="148"/>
      <c r="D20"/>
      <c r="E20"/>
      <c r="F20"/>
      <c r="G20"/>
      <c r="H20" s="28"/>
    </row>
    <row r="21" spans="1:8" x14ac:dyDescent="0.2">
      <c r="A21" s="35" t="s">
        <v>29</v>
      </c>
      <c r="B21" s="35" t="s">
        <v>28</v>
      </c>
      <c r="D21"/>
      <c r="E21"/>
      <c r="F21"/>
      <c r="G21"/>
      <c r="H21" s="28"/>
    </row>
    <row r="22" spans="1:8" x14ac:dyDescent="0.2">
      <c r="A22" s="15"/>
      <c r="B22" s="36"/>
      <c r="D22"/>
      <c r="E22" s="133" t="s">
        <v>96</v>
      </c>
      <c r="F22" s="133"/>
      <c r="G22" s="133"/>
      <c r="H22" s="133"/>
    </row>
    <row r="23" spans="1:8" x14ac:dyDescent="0.2">
      <c r="A23" s="15"/>
      <c r="B23" s="36"/>
      <c r="D23"/>
      <c r="E23"/>
      <c r="F23"/>
      <c r="G23"/>
      <c r="H23" s="28"/>
    </row>
    <row r="24" spans="1:8" x14ac:dyDescent="0.2">
      <c r="A24" s="15"/>
      <c r="B24" s="36"/>
      <c r="D24"/>
      <c r="E24"/>
      <c r="F24"/>
      <c r="G24"/>
      <c r="H24" s="28"/>
    </row>
    <row r="25" spans="1:8" x14ac:dyDescent="0.2">
      <c r="A25" s="15"/>
      <c r="B25" s="36"/>
      <c r="D25" s="38" t="s">
        <v>0</v>
      </c>
      <c r="E25" s="134" t="str">
        <f>B5</f>
        <v>COMUNIDADE CASA ESPERANÇA E VIDA - CCEV</v>
      </c>
      <c r="F25" s="134"/>
      <c r="G25" s="134"/>
      <c r="H25" s="134"/>
    </row>
    <row r="26" spans="1:8" x14ac:dyDescent="0.2">
      <c r="A26" s="15"/>
      <c r="B26" s="36"/>
      <c r="D26" s="39"/>
      <c r="E26" s="40"/>
      <c r="F26" s="40"/>
      <c r="G26" s="40"/>
      <c r="H26" s="42"/>
    </row>
    <row r="27" spans="1:8" x14ac:dyDescent="0.2">
      <c r="A27" s="15"/>
      <c r="B27" s="36"/>
      <c r="D27" s="43"/>
      <c r="E27" s="28"/>
      <c r="F27" s="28"/>
      <c r="G27" s="28"/>
      <c r="H27" s="44"/>
    </row>
    <row r="28" spans="1:8" x14ac:dyDescent="0.2">
      <c r="A28" s="15"/>
      <c r="B28" s="36"/>
      <c r="D28" s="45" t="s">
        <v>31</v>
      </c>
      <c r="E28" s="28"/>
      <c r="F28" s="28"/>
      <c r="G28" s="28"/>
      <c r="H28" s="44"/>
    </row>
    <row r="29" spans="1:8" x14ac:dyDescent="0.2">
      <c r="A29" s="15"/>
      <c r="B29" s="36"/>
      <c r="D29" s="43"/>
      <c r="E29" s="135" t="s">
        <v>32</v>
      </c>
      <c r="F29" s="135"/>
      <c r="G29" s="135"/>
      <c r="H29" s="46"/>
    </row>
    <row r="30" spans="1:8" x14ac:dyDescent="0.2">
      <c r="A30" s="50" t="s">
        <v>34</v>
      </c>
      <c r="B30" s="47">
        <f>SUM(B22:B29)</f>
        <v>0</v>
      </c>
      <c r="D30" s="48"/>
      <c r="E30" s="136" t="s">
        <v>63</v>
      </c>
      <c r="F30" s="136"/>
      <c r="G30" s="136"/>
      <c r="H30" s="49"/>
    </row>
  </sheetData>
  <mergeCells count="17">
    <mergeCell ref="E30:G30"/>
    <mergeCell ref="F18:G18"/>
    <mergeCell ref="A20:B20"/>
    <mergeCell ref="E22:H22"/>
    <mergeCell ref="E25:H25"/>
    <mergeCell ref="E29:G29"/>
    <mergeCell ref="A15:A16"/>
    <mergeCell ref="B15:B16"/>
    <mergeCell ref="C15:C16"/>
    <mergeCell ref="D15:E16"/>
    <mergeCell ref="A18:B18"/>
    <mergeCell ref="B5:D5"/>
    <mergeCell ref="A6:B6"/>
    <mergeCell ref="D6:E6"/>
    <mergeCell ref="G6:H6"/>
    <mergeCell ref="A7:E7"/>
    <mergeCell ref="G7:H7"/>
  </mergeCells>
  <conditionalFormatting sqref="H9:H14">
    <cfRule type="cellIs" dxfId="9" priority="3" operator="equal">
      <formula>#REF!</formula>
    </cfRule>
  </conditionalFormatting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5"/>
  <sheetViews>
    <sheetView showGridLines="0" topLeftCell="A4" zoomScaleNormal="100" workbookViewId="0">
      <selection activeCell="C14" sqref="C14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31" t="str">
        <f>Janeiro!B5</f>
        <v>COMUNIDADE CASA ESPERANÇA E VIDA - CCEV</v>
      </c>
      <c r="C5" s="131"/>
      <c r="D5" s="131"/>
      <c r="E5" s="4"/>
      <c r="F5" s="5" t="s">
        <v>92</v>
      </c>
      <c r="G5" s="6"/>
      <c r="H5" s="7"/>
      <c r="I5"/>
    </row>
    <row r="6" spans="1:9" x14ac:dyDescent="0.2">
      <c r="A6" s="128" t="s">
        <v>3</v>
      </c>
      <c r="B6" s="128"/>
      <c r="C6" s="8" t="s">
        <v>66</v>
      </c>
      <c r="D6" s="129"/>
      <c r="E6" s="129"/>
      <c r="F6" s="9" t="s">
        <v>5</v>
      </c>
      <c r="G6" s="129" t="str">
        <f>Janeiro!G6</f>
        <v>MUNICIPAL</v>
      </c>
      <c r="H6" s="129"/>
      <c r="I6"/>
    </row>
    <row r="7" spans="1:9" x14ac:dyDescent="0.2">
      <c r="A7" s="131"/>
      <c r="B7" s="131"/>
      <c r="C7" s="131"/>
      <c r="D7" s="131"/>
      <c r="E7" s="131"/>
      <c r="F7" s="3" t="s">
        <v>7</v>
      </c>
      <c r="G7" s="146">
        <v>2020</v>
      </c>
      <c r="H7" s="146"/>
      <c r="I7"/>
    </row>
    <row r="8" spans="1:9" ht="25.5" x14ac:dyDescent="0.2">
      <c r="A8" s="10" t="s">
        <v>8</v>
      </c>
      <c r="B8" s="10" t="s">
        <v>9</v>
      </c>
      <c r="C8" s="11" t="s">
        <v>10</v>
      </c>
      <c r="D8" s="11" t="s">
        <v>11</v>
      </c>
      <c r="E8" s="11" t="s">
        <v>12</v>
      </c>
      <c r="F8" s="11" t="s">
        <v>13</v>
      </c>
      <c r="G8" s="10" t="s">
        <v>14</v>
      </c>
      <c r="H8" s="10" t="s">
        <v>15</v>
      </c>
      <c r="I8" s="10" t="s">
        <v>16</v>
      </c>
    </row>
    <row r="9" spans="1:9" x14ac:dyDescent="0.2">
      <c r="A9" s="13">
        <v>43983</v>
      </c>
      <c r="B9" s="72" t="s">
        <v>36</v>
      </c>
      <c r="C9" s="73"/>
      <c r="D9" s="73"/>
      <c r="E9" s="73"/>
      <c r="F9" s="74"/>
      <c r="G9" s="75"/>
      <c r="H9" s="76">
        <f>Maio!H15</f>
        <v>1792.03</v>
      </c>
      <c r="I9" s="77"/>
    </row>
    <row r="10" spans="1:9" x14ac:dyDescent="0.2">
      <c r="A10" s="13">
        <v>43986</v>
      </c>
      <c r="B10" s="14" t="s">
        <v>101</v>
      </c>
      <c r="C10" s="15"/>
      <c r="D10" s="58"/>
      <c r="E10" s="15"/>
      <c r="F10" s="16">
        <v>1750</v>
      </c>
      <c r="G10" s="81"/>
      <c r="H10" s="82">
        <v>3542.03</v>
      </c>
      <c r="I10" s="89"/>
    </row>
    <row r="11" spans="1:9" x14ac:dyDescent="0.2">
      <c r="A11" s="13">
        <v>44001</v>
      </c>
      <c r="B11" s="14" t="s">
        <v>98</v>
      </c>
      <c r="C11" s="15"/>
      <c r="D11" s="58"/>
      <c r="E11" s="15"/>
      <c r="F11" s="16">
        <v>1750</v>
      </c>
      <c r="G11" s="81"/>
      <c r="H11" s="82">
        <v>5292.03</v>
      </c>
      <c r="I11" s="89"/>
    </row>
    <row r="12" spans="1:9" x14ac:dyDescent="0.2">
      <c r="A12" s="13">
        <v>44007</v>
      </c>
      <c r="B12" s="14" t="s">
        <v>60</v>
      </c>
      <c r="C12" s="32" t="s">
        <v>42</v>
      </c>
      <c r="D12" s="78" t="s">
        <v>104</v>
      </c>
      <c r="E12" s="15"/>
      <c r="F12" s="16"/>
      <c r="G12" s="16">
        <v>2340</v>
      </c>
      <c r="H12" s="82"/>
      <c r="I12" s="83">
        <v>850843</v>
      </c>
    </row>
    <row r="13" spans="1:9" x14ac:dyDescent="0.2">
      <c r="A13" s="13">
        <v>44007</v>
      </c>
      <c r="B13" s="14" t="s">
        <v>38</v>
      </c>
      <c r="C13" s="32" t="s">
        <v>39</v>
      </c>
      <c r="D13" s="58">
        <v>43952</v>
      </c>
      <c r="E13" s="15"/>
      <c r="F13" s="16"/>
      <c r="G13" s="17">
        <v>47.42</v>
      </c>
      <c r="H13" s="82"/>
      <c r="I13" s="83">
        <v>850844</v>
      </c>
    </row>
    <row r="14" spans="1:9" x14ac:dyDescent="0.2">
      <c r="A14" s="13">
        <v>44007</v>
      </c>
      <c r="B14" s="14" t="s">
        <v>43</v>
      </c>
      <c r="C14" s="59" t="s">
        <v>117</v>
      </c>
      <c r="D14" s="58">
        <v>43922</v>
      </c>
      <c r="E14" s="15"/>
      <c r="F14" s="16"/>
      <c r="G14" s="17">
        <v>44.9</v>
      </c>
      <c r="H14" s="56"/>
      <c r="I14" s="57">
        <v>850845</v>
      </c>
    </row>
    <row r="15" spans="1:9" x14ac:dyDescent="0.2">
      <c r="A15" s="13">
        <v>44007</v>
      </c>
      <c r="B15" s="14" t="s">
        <v>45</v>
      </c>
      <c r="C15" s="32" t="s">
        <v>46</v>
      </c>
      <c r="D15" s="58">
        <v>43891</v>
      </c>
      <c r="E15" s="15"/>
      <c r="F15" s="16"/>
      <c r="G15" s="81">
        <v>170</v>
      </c>
      <c r="H15" s="82">
        <v>2689.71</v>
      </c>
      <c r="I15" s="83">
        <v>850846</v>
      </c>
    </row>
    <row r="16" spans="1:9" x14ac:dyDescent="0.2">
      <c r="A16" s="13">
        <v>44008</v>
      </c>
      <c r="B16" s="14" t="s">
        <v>49</v>
      </c>
      <c r="C16" s="32" t="s">
        <v>50</v>
      </c>
      <c r="D16" s="78" t="s">
        <v>104</v>
      </c>
      <c r="E16" s="15"/>
      <c r="F16" s="16"/>
      <c r="G16" s="81">
        <v>1500</v>
      </c>
      <c r="H16" s="82">
        <v>1189.71</v>
      </c>
      <c r="I16" s="83">
        <v>850847</v>
      </c>
    </row>
    <row r="17" spans="1:9" x14ac:dyDescent="0.2">
      <c r="A17" s="13">
        <v>44008</v>
      </c>
      <c r="B17" s="14" t="s">
        <v>61</v>
      </c>
      <c r="C17" s="32" t="s">
        <v>48</v>
      </c>
      <c r="D17" s="78" t="s">
        <v>104</v>
      </c>
      <c r="E17" s="15"/>
      <c r="F17" s="16"/>
      <c r="G17" s="81">
        <v>540</v>
      </c>
      <c r="H17" s="82">
        <v>649.71</v>
      </c>
      <c r="I17" s="83">
        <v>840848</v>
      </c>
    </row>
    <row r="18" spans="1:9" x14ac:dyDescent="0.2">
      <c r="A18" s="13">
        <v>44008</v>
      </c>
      <c r="B18" s="14" t="s">
        <v>45</v>
      </c>
      <c r="C18" s="32" t="s">
        <v>46</v>
      </c>
      <c r="D18" s="58">
        <v>43922</v>
      </c>
      <c r="E18" s="15"/>
      <c r="F18" s="16"/>
      <c r="G18" s="81">
        <v>170</v>
      </c>
      <c r="H18" s="82">
        <v>479.71</v>
      </c>
      <c r="I18" s="83">
        <v>850849</v>
      </c>
    </row>
    <row r="19" spans="1:9" x14ac:dyDescent="0.2">
      <c r="A19" s="13">
        <v>44008</v>
      </c>
      <c r="B19" s="14" t="s">
        <v>38</v>
      </c>
      <c r="C19" s="32" t="s">
        <v>39</v>
      </c>
      <c r="D19" s="58">
        <v>43983</v>
      </c>
      <c r="E19" s="15"/>
      <c r="F19" s="16"/>
      <c r="G19" s="17">
        <v>47.42</v>
      </c>
      <c r="H19" s="82"/>
      <c r="I19" s="83">
        <v>850850</v>
      </c>
    </row>
    <row r="20" spans="1:9" x14ac:dyDescent="0.2">
      <c r="A20" s="13">
        <v>44008</v>
      </c>
      <c r="B20" s="14" t="s">
        <v>43</v>
      </c>
      <c r="C20" s="59" t="s">
        <v>117</v>
      </c>
      <c r="D20" s="58">
        <v>43952</v>
      </c>
      <c r="E20" s="15"/>
      <c r="F20" s="16"/>
      <c r="G20" s="17">
        <v>44.9</v>
      </c>
      <c r="H20" s="56"/>
      <c r="I20" s="57">
        <v>850851</v>
      </c>
    </row>
    <row r="21" spans="1:9" x14ac:dyDescent="0.2">
      <c r="A21" s="13">
        <v>44008</v>
      </c>
      <c r="B21" s="14" t="s">
        <v>40</v>
      </c>
      <c r="C21" s="32" t="s">
        <v>41</v>
      </c>
      <c r="D21" s="58" t="s">
        <v>102</v>
      </c>
      <c r="E21" s="15"/>
      <c r="F21" s="16"/>
      <c r="G21" s="17">
        <v>56.43</v>
      </c>
      <c r="H21" s="82"/>
      <c r="I21" s="83">
        <v>850852</v>
      </c>
    </row>
    <row r="22" spans="1:9" x14ac:dyDescent="0.2">
      <c r="A22" s="13">
        <v>44008</v>
      </c>
      <c r="B22" s="14" t="s">
        <v>43</v>
      </c>
      <c r="C22" s="59" t="s">
        <v>117</v>
      </c>
      <c r="D22" s="58">
        <v>43983</v>
      </c>
      <c r="E22" s="15"/>
      <c r="F22" s="16"/>
      <c r="G22" s="17">
        <v>44.9</v>
      </c>
      <c r="H22" s="56">
        <v>286.06</v>
      </c>
      <c r="I22" s="57">
        <v>850853</v>
      </c>
    </row>
    <row r="23" spans="1:9" x14ac:dyDescent="0.2">
      <c r="A23" s="13">
        <v>44008</v>
      </c>
      <c r="B23" s="14" t="s">
        <v>45</v>
      </c>
      <c r="C23" s="32" t="s">
        <v>46</v>
      </c>
      <c r="D23" s="58">
        <v>43952</v>
      </c>
      <c r="E23" s="15"/>
      <c r="F23" s="16"/>
      <c r="G23" s="81">
        <v>170</v>
      </c>
      <c r="H23" s="82">
        <v>116.06</v>
      </c>
      <c r="I23" s="83">
        <v>850854</v>
      </c>
    </row>
    <row r="24" spans="1:9" ht="13.5" customHeight="1" thickBot="1" x14ac:dyDescent="0.25">
      <c r="A24" s="149" t="s">
        <v>51</v>
      </c>
      <c r="B24" s="137" t="s">
        <v>18</v>
      </c>
      <c r="C24" s="137" t="s">
        <v>18</v>
      </c>
      <c r="D24" s="137" t="s">
        <v>19</v>
      </c>
      <c r="E24" s="137"/>
      <c r="F24" s="22">
        <f>SUM(F9:F23)</f>
        <v>3500</v>
      </c>
      <c r="G24" s="61">
        <v>5175.97</v>
      </c>
      <c r="H24" s="95">
        <v>116.06</v>
      </c>
    </row>
    <row r="25" spans="1:9" ht="39" thickBot="1" x14ac:dyDescent="0.25">
      <c r="A25" s="149"/>
      <c r="B25" s="137"/>
      <c r="C25" s="137"/>
      <c r="D25" s="137"/>
      <c r="E25" s="137"/>
      <c r="F25" s="25" t="s">
        <v>20</v>
      </c>
      <c r="G25" s="63" t="s">
        <v>21</v>
      </c>
      <c r="H25" s="27" t="s">
        <v>22</v>
      </c>
    </row>
    <row r="26" spans="1:9" ht="13.5" thickBot="1" x14ac:dyDescent="0.25">
      <c r="A26" s="144" t="s">
        <v>24</v>
      </c>
      <c r="B26" s="144"/>
      <c r="C26" s="28"/>
      <c r="D26"/>
      <c r="E26"/>
      <c r="F26" s="126" t="s">
        <v>23</v>
      </c>
      <c r="G26" s="126"/>
      <c r="H26" s="96">
        <v>116.06</v>
      </c>
    </row>
    <row r="27" spans="1:9" x14ac:dyDescent="0.2">
      <c r="A27" s="148" t="s">
        <v>27</v>
      </c>
      <c r="B27" s="148"/>
      <c r="D27"/>
      <c r="E27"/>
      <c r="F27"/>
      <c r="G27"/>
      <c r="H27" s="28"/>
    </row>
    <row r="28" spans="1:9" x14ac:dyDescent="0.2">
      <c r="A28" s="35" t="s">
        <v>29</v>
      </c>
      <c r="B28" s="35" t="s">
        <v>28</v>
      </c>
      <c r="D28"/>
      <c r="E28"/>
      <c r="F28"/>
      <c r="G28"/>
      <c r="H28" s="28"/>
    </row>
    <row r="29" spans="1:9" x14ac:dyDescent="0.2">
      <c r="A29" s="15"/>
      <c r="B29" s="36"/>
      <c r="D29"/>
      <c r="E29" s="133" t="s">
        <v>103</v>
      </c>
      <c r="F29" s="133"/>
      <c r="G29" s="133"/>
      <c r="H29" s="133"/>
    </row>
    <row r="30" spans="1:9" x14ac:dyDescent="0.2">
      <c r="A30" s="15"/>
      <c r="B30" s="36"/>
      <c r="D30"/>
      <c r="E30"/>
      <c r="F30"/>
      <c r="G30"/>
      <c r="H30" s="28"/>
    </row>
    <row r="31" spans="1:9" ht="13.5" thickBot="1" x14ac:dyDescent="0.25">
      <c r="A31" s="15"/>
      <c r="B31" s="36"/>
      <c r="D31" s="38" t="s">
        <v>0</v>
      </c>
      <c r="E31" s="134" t="str">
        <f>B5</f>
        <v>COMUNIDADE CASA ESPERANÇA E VIDA - CCEV</v>
      </c>
      <c r="F31" s="134"/>
      <c r="G31" s="134"/>
      <c r="H31" s="134"/>
    </row>
    <row r="32" spans="1:9" x14ac:dyDescent="0.2">
      <c r="A32" s="15"/>
      <c r="B32" s="36"/>
      <c r="D32" s="43"/>
      <c r="E32" s="28"/>
      <c r="F32" s="28"/>
      <c r="G32" s="28"/>
      <c r="H32" s="44"/>
    </row>
    <row r="33" spans="1:8" x14ac:dyDescent="0.2">
      <c r="A33" s="15"/>
      <c r="B33" s="36"/>
      <c r="D33" s="45" t="s">
        <v>31</v>
      </c>
      <c r="E33" s="28"/>
      <c r="F33" s="28"/>
      <c r="G33" s="28"/>
      <c r="H33" s="44"/>
    </row>
    <row r="34" spans="1:8" x14ac:dyDescent="0.2">
      <c r="A34" s="15"/>
      <c r="B34" s="36"/>
      <c r="D34" s="43"/>
      <c r="E34" s="135" t="s">
        <v>32</v>
      </c>
      <c r="F34" s="135"/>
      <c r="G34" s="135"/>
      <c r="H34" s="46"/>
    </row>
    <row r="35" spans="1:8" x14ac:dyDescent="0.2">
      <c r="A35" s="50" t="s">
        <v>34</v>
      </c>
      <c r="B35" s="47">
        <f>SUM(B29:B34)</f>
        <v>0</v>
      </c>
      <c r="D35" s="48"/>
      <c r="E35" s="136" t="s">
        <v>63</v>
      </c>
      <c r="F35" s="136"/>
      <c r="G35" s="136"/>
      <c r="H35" s="49"/>
    </row>
  </sheetData>
  <mergeCells count="17">
    <mergeCell ref="E35:G35"/>
    <mergeCell ref="F26:G26"/>
    <mergeCell ref="A27:B27"/>
    <mergeCell ref="E29:H29"/>
    <mergeCell ref="E31:H31"/>
    <mergeCell ref="E34:G34"/>
    <mergeCell ref="A24:A25"/>
    <mergeCell ref="B24:B25"/>
    <mergeCell ref="C24:C25"/>
    <mergeCell ref="D24:E25"/>
    <mergeCell ref="A26:B26"/>
    <mergeCell ref="B5:D5"/>
    <mergeCell ref="A6:B6"/>
    <mergeCell ref="D6:E6"/>
    <mergeCell ref="G6:H6"/>
    <mergeCell ref="A7:E7"/>
    <mergeCell ref="G7:H7"/>
  </mergeCells>
  <conditionalFormatting sqref="H20">
    <cfRule type="cellIs" dxfId="8" priority="4" operator="equal">
      <formula>H15</formula>
    </cfRule>
  </conditionalFormatting>
  <conditionalFormatting sqref="H22">
    <cfRule type="cellIs" dxfId="7" priority="1" operator="equal">
      <formula>H17</formula>
    </cfRule>
  </conditionalFormatting>
  <conditionalFormatting sqref="H14">
    <cfRule type="cellIs" dxfId="6" priority="2" operator="equal">
      <formula>H9</formula>
    </cfRule>
  </conditionalFormatting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0"/>
  <sheetViews>
    <sheetView showGridLines="0" topLeftCell="A5" zoomScaleNormal="100" workbookViewId="0">
      <selection activeCell="C14" sqref="C14"/>
    </sheetView>
  </sheetViews>
  <sheetFormatPr defaultRowHeight="12.75" x14ac:dyDescent="0.2"/>
  <cols>
    <col min="1" max="1" width="11.85546875" style="1"/>
    <col min="2" max="2" width="19.7109375" style="1"/>
    <col min="3" max="3" width="16.85546875" style="1"/>
    <col min="4" max="4" width="13.7109375" style="1"/>
    <col min="5" max="5" width="13.42578125" style="1"/>
    <col min="6" max="6" width="13" style="1"/>
    <col min="7" max="7" width="13.85546875" style="1"/>
    <col min="8" max="8" width="13" style="1"/>
    <col min="9" max="1025" width="9" style="1"/>
  </cols>
  <sheetData>
    <row r="1" spans="1:1024" x14ac:dyDescent="0.2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4" spans="1:1024" ht="22.5" customHeight="1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x14ac:dyDescent="0.2">
      <c r="A5" s="3" t="s">
        <v>0</v>
      </c>
      <c r="B5" s="131" t="str">
        <f>Janeiro!B5</f>
        <v>COMUNIDADE CASA ESPERANÇA E VIDA - CCEV</v>
      </c>
      <c r="C5" s="131"/>
      <c r="D5" s="131"/>
      <c r="E5" s="4"/>
      <c r="F5" s="5" t="s">
        <v>92</v>
      </c>
      <c r="G5" s="6"/>
      <c r="H5" s="7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x14ac:dyDescent="0.2">
      <c r="A6" s="128" t="s">
        <v>3</v>
      </c>
      <c r="B6" s="128"/>
      <c r="C6" s="8" t="s">
        <v>69</v>
      </c>
      <c r="D6" s="129"/>
      <c r="E6" s="129"/>
      <c r="F6" s="9" t="s">
        <v>5</v>
      </c>
      <c r="G6" s="129" t="str">
        <f>Janeiro!G6</f>
        <v>MUNICIPAL</v>
      </c>
      <c r="H6" s="129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x14ac:dyDescent="0.2">
      <c r="A7" s="131"/>
      <c r="B7" s="131"/>
      <c r="C7" s="131"/>
      <c r="D7" s="131"/>
      <c r="E7" s="131"/>
      <c r="F7" s="3" t="s">
        <v>7</v>
      </c>
      <c r="G7" s="146">
        <v>2020</v>
      </c>
      <c r="H7" s="146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ht="25.5" x14ac:dyDescent="0.2">
      <c r="A8" s="10" t="s">
        <v>8</v>
      </c>
      <c r="B8" s="10" t="s">
        <v>9</v>
      </c>
      <c r="C8" s="11" t="s">
        <v>10</v>
      </c>
      <c r="D8" s="11" t="s">
        <v>11</v>
      </c>
      <c r="E8" s="11" t="s">
        <v>12</v>
      </c>
      <c r="F8" s="11" t="s">
        <v>13</v>
      </c>
      <c r="G8" s="10" t="s">
        <v>14</v>
      </c>
      <c r="H8" s="10" t="s">
        <v>15</v>
      </c>
      <c r="I8" s="10" t="s">
        <v>16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x14ac:dyDescent="0.2">
      <c r="A9" s="13">
        <v>43647</v>
      </c>
      <c r="B9" s="72" t="s">
        <v>36</v>
      </c>
      <c r="C9" s="73"/>
      <c r="D9" s="73"/>
      <c r="E9" s="73"/>
      <c r="F9" s="74"/>
      <c r="G9" s="75"/>
      <c r="H9" s="76">
        <v>116.06</v>
      </c>
      <c r="I9" s="77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x14ac:dyDescent="0.2">
      <c r="A10" s="13">
        <v>44020</v>
      </c>
      <c r="B10" s="14" t="s">
        <v>106</v>
      </c>
      <c r="C10" s="15"/>
      <c r="D10" s="58"/>
      <c r="E10" s="15"/>
      <c r="F10" s="16">
        <v>1750</v>
      </c>
      <c r="G10" s="81"/>
      <c r="H10" s="82">
        <v>1866.06</v>
      </c>
      <c r="I10" s="89"/>
    </row>
    <row r="11" spans="1:1024" x14ac:dyDescent="0.2">
      <c r="A11" s="13">
        <v>44029</v>
      </c>
      <c r="B11" s="14" t="s">
        <v>38</v>
      </c>
      <c r="C11" s="32" t="s">
        <v>39</v>
      </c>
      <c r="D11" s="58">
        <v>44013</v>
      </c>
      <c r="E11" s="15"/>
      <c r="F11" s="16"/>
      <c r="G11" s="17">
        <v>47.42</v>
      </c>
      <c r="H11" s="56">
        <v>1818.64</v>
      </c>
      <c r="I11" s="57">
        <v>850860</v>
      </c>
    </row>
    <row r="12" spans="1:1024" x14ac:dyDescent="0.2">
      <c r="A12" s="13">
        <v>44032</v>
      </c>
      <c r="B12" s="94" t="s">
        <v>68</v>
      </c>
      <c r="C12" s="32" t="s">
        <v>48</v>
      </c>
      <c r="D12" s="58">
        <v>43983</v>
      </c>
      <c r="E12" s="15">
        <v>229</v>
      </c>
      <c r="F12" s="16"/>
      <c r="G12" s="17">
        <v>180</v>
      </c>
      <c r="H12" s="82">
        <v>1638.64</v>
      </c>
      <c r="I12" s="83">
        <v>850859</v>
      </c>
    </row>
    <row r="13" spans="1:1024" x14ac:dyDescent="0.2">
      <c r="A13" s="13">
        <v>44039</v>
      </c>
      <c r="B13" s="14" t="s">
        <v>67</v>
      </c>
      <c r="C13" s="32" t="s">
        <v>42</v>
      </c>
      <c r="D13" s="58">
        <v>43983</v>
      </c>
      <c r="E13" s="15"/>
      <c r="F13" s="16"/>
      <c r="G13" s="17">
        <v>780</v>
      </c>
      <c r="H13" s="82">
        <v>858.64</v>
      </c>
      <c r="I13" s="83">
        <v>850857</v>
      </c>
    </row>
    <row r="14" spans="1:1024" x14ac:dyDescent="0.2">
      <c r="A14" s="13">
        <v>44040</v>
      </c>
      <c r="B14" s="14" t="s">
        <v>43</v>
      </c>
      <c r="C14" s="59" t="s">
        <v>117</v>
      </c>
      <c r="D14" s="58">
        <v>44013</v>
      </c>
      <c r="E14" s="15" t="s">
        <v>108</v>
      </c>
      <c r="F14" s="16"/>
      <c r="G14" s="17">
        <v>44.9</v>
      </c>
      <c r="H14" s="82">
        <v>813.74</v>
      </c>
      <c r="I14" s="83">
        <v>850855</v>
      </c>
    </row>
    <row r="15" spans="1:1024" x14ac:dyDescent="0.2">
      <c r="A15" s="20">
        <v>44043</v>
      </c>
      <c r="B15" s="14" t="s">
        <v>45</v>
      </c>
      <c r="C15" s="32" t="s">
        <v>46</v>
      </c>
      <c r="D15" s="58">
        <v>43983</v>
      </c>
      <c r="E15" s="15"/>
      <c r="F15" s="16"/>
      <c r="G15" s="81">
        <v>170</v>
      </c>
      <c r="H15" s="82">
        <v>643.74</v>
      </c>
      <c r="I15" s="83">
        <v>850856</v>
      </c>
    </row>
    <row r="16" spans="1:1024" ht="13.5" customHeight="1" thickBot="1" x14ac:dyDescent="0.25">
      <c r="A16" s="149" t="s">
        <v>51</v>
      </c>
      <c r="B16" s="137" t="s">
        <v>18</v>
      </c>
      <c r="C16" s="137" t="s">
        <v>18</v>
      </c>
      <c r="D16" s="137" t="s">
        <v>19</v>
      </c>
      <c r="E16" s="137"/>
      <c r="F16" s="22">
        <f>SUM(F9:F15)</f>
        <v>1750</v>
      </c>
      <c r="G16" s="61">
        <v>1222.32</v>
      </c>
      <c r="H16" s="95">
        <v>643.74</v>
      </c>
      <c r="I16"/>
    </row>
    <row r="17" spans="1:9" ht="25.5" x14ac:dyDescent="0.2">
      <c r="A17" s="149"/>
      <c r="B17" s="137"/>
      <c r="C17" s="137"/>
      <c r="D17" s="137"/>
      <c r="E17" s="137"/>
      <c r="F17" s="25" t="s">
        <v>20</v>
      </c>
      <c r="G17" s="63" t="s">
        <v>21</v>
      </c>
      <c r="H17" s="27" t="s">
        <v>22</v>
      </c>
      <c r="I17" s="1" t="s">
        <v>70</v>
      </c>
    </row>
    <row r="18" spans="1:9" x14ac:dyDescent="0.2">
      <c r="A18" s="28"/>
      <c r="B18" s="28"/>
      <c r="C18" s="28"/>
      <c r="D18" s="28"/>
      <c r="E18" s="28"/>
      <c r="F18" s="28"/>
      <c r="G18" s="28"/>
      <c r="H18" s="28"/>
    </row>
    <row r="19" spans="1:9" x14ac:dyDescent="0.2">
      <c r="A19" s="144" t="s">
        <v>24</v>
      </c>
      <c r="B19" s="144"/>
      <c r="C19" s="28"/>
      <c r="D19"/>
      <c r="E19"/>
      <c r="F19" s="126" t="s">
        <v>23</v>
      </c>
      <c r="G19" s="126"/>
      <c r="H19" s="96">
        <v>643.74</v>
      </c>
    </row>
    <row r="20" spans="1:9" x14ac:dyDescent="0.2">
      <c r="A20" s="33" t="s">
        <v>26</v>
      </c>
      <c r="B20" s="86"/>
      <c r="C20" s="28"/>
      <c r="D20" s="28"/>
      <c r="E20" s="28"/>
      <c r="F20" s="28"/>
      <c r="G20" s="28"/>
      <c r="H20" s="28"/>
    </row>
    <row r="21" spans="1:9" x14ac:dyDescent="0.2">
      <c r="A21" s="148" t="s">
        <v>27</v>
      </c>
      <c r="B21" s="148"/>
      <c r="D21"/>
      <c r="E21"/>
      <c r="F21"/>
      <c r="G21"/>
      <c r="H21" s="28"/>
    </row>
    <row r="22" spans="1:9" x14ac:dyDescent="0.2">
      <c r="A22" s="35" t="s">
        <v>29</v>
      </c>
      <c r="B22" s="35" t="s">
        <v>28</v>
      </c>
      <c r="D22"/>
      <c r="E22"/>
      <c r="F22"/>
      <c r="G22"/>
      <c r="H22" s="28"/>
    </row>
    <row r="23" spans="1:9" x14ac:dyDescent="0.2">
      <c r="A23" s="15"/>
      <c r="B23" s="36"/>
      <c r="D23"/>
      <c r="E23" s="133" t="s">
        <v>107</v>
      </c>
      <c r="F23" s="133"/>
      <c r="G23" s="133"/>
      <c r="H23" s="133"/>
    </row>
    <row r="24" spans="1:9" x14ac:dyDescent="0.2">
      <c r="A24" s="15"/>
      <c r="B24" s="36"/>
      <c r="D24"/>
      <c r="E24"/>
      <c r="F24"/>
      <c r="G24"/>
      <c r="H24" s="28"/>
    </row>
    <row r="25" spans="1:9" x14ac:dyDescent="0.2">
      <c r="A25" s="15"/>
      <c r="B25" s="36"/>
      <c r="D25" s="38" t="s">
        <v>0</v>
      </c>
      <c r="E25" s="134" t="str">
        <f>B5</f>
        <v>COMUNIDADE CASA ESPERANÇA E VIDA - CCEV</v>
      </c>
      <c r="F25" s="134"/>
      <c r="G25" s="134"/>
      <c r="H25" s="134"/>
    </row>
    <row r="26" spans="1:9" x14ac:dyDescent="0.2">
      <c r="A26" s="15"/>
      <c r="B26" s="36"/>
      <c r="D26" s="39"/>
      <c r="E26" s="40"/>
      <c r="F26" s="40"/>
      <c r="G26" s="40"/>
      <c r="H26" s="42"/>
    </row>
    <row r="27" spans="1:9" x14ac:dyDescent="0.2">
      <c r="A27" s="15"/>
      <c r="B27" s="36"/>
      <c r="D27" s="43"/>
      <c r="E27" s="28"/>
      <c r="F27" s="28"/>
      <c r="G27" s="28"/>
      <c r="H27" s="44"/>
    </row>
    <row r="28" spans="1:9" x14ac:dyDescent="0.2">
      <c r="A28" s="15"/>
      <c r="B28" s="36"/>
      <c r="D28" s="45" t="s">
        <v>31</v>
      </c>
      <c r="E28" s="28"/>
      <c r="F28" s="28"/>
      <c r="G28" s="28"/>
      <c r="H28" s="44"/>
    </row>
    <row r="29" spans="1:9" x14ac:dyDescent="0.2">
      <c r="A29" s="15"/>
      <c r="B29" s="36"/>
      <c r="D29" s="43"/>
      <c r="E29" s="135" t="s">
        <v>32</v>
      </c>
      <c r="F29" s="135"/>
      <c r="G29" s="135"/>
      <c r="H29" s="46"/>
    </row>
    <row r="30" spans="1:9" x14ac:dyDescent="0.2">
      <c r="A30" s="50" t="s">
        <v>34</v>
      </c>
      <c r="B30" s="47">
        <f>SUM(B23:B29)</f>
        <v>0</v>
      </c>
      <c r="D30" s="48"/>
      <c r="E30" s="136" t="s">
        <v>63</v>
      </c>
      <c r="F30" s="136"/>
      <c r="G30" s="136"/>
      <c r="H30" s="49"/>
    </row>
  </sheetData>
  <mergeCells count="17">
    <mergeCell ref="E30:G30"/>
    <mergeCell ref="F19:G19"/>
    <mergeCell ref="A21:B21"/>
    <mergeCell ref="E23:H23"/>
    <mergeCell ref="E25:H25"/>
    <mergeCell ref="E29:G29"/>
    <mergeCell ref="A16:A17"/>
    <mergeCell ref="B16:B17"/>
    <mergeCell ref="C16:C17"/>
    <mergeCell ref="D16:E17"/>
    <mergeCell ref="A19:B19"/>
    <mergeCell ref="B5:D5"/>
    <mergeCell ref="A6:B6"/>
    <mergeCell ref="D6:E6"/>
    <mergeCell ref="G6:H6"/>
    <mergeCell ref="A7:E7"/>
    <mergeCell ref="G7:H7"/>
  </mergeCells>
  <conditionalFormatting sqref="H11">
    <cfRule type="cellIs" dxfId="5" priority="1" operator="equal">
      <formula>H1048572</formula>
    </cfRule>
  </conditionalFormatting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5"/>
  <sheetViews>
    <sheetView showGridLines="0" zoomScaleNormal="100" workbookViewId="0">
      <selection activeCell="C14" sqref="C14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9" width="11.28515625" style="1"/>
    <col min="10" max="1025" width="8.7109375" style="1"/>
  </cols>
  <sheetData>
    <row r="1" spans="1:12" x14ac:dyDescent="0.2">
      <c r="A1"/>
      <c r="B1">
        <v>153</v>
      </c>
      <c r="C1"/>
      <c r="D1"/>
      <c r="E1"/>
      <c r="F1"/>
      <c r="G1"/>
      <c r="H1"/>
      <c r="I1"/>
      <c r="L1"/>
    </row>
    <row r="2" spans="1:12" x14ac:dyDescent="0.2">
      <c r="A2"/>
      <c r="B2"/>
      <c r="C2"/>
      <c r="D2"/>
      <c r="E2"/>
      <c r="F2"/>
      <c r="G2"/>
      <c r="H2"/>
      <c r="I2"/>
      <c r="L2"/>
    </row>
    <row r="3" spans="1:12" x14ac:dyDescent="0.2">
      <c r="A3"/>
      <c r="B3"/>
      <c r="C3"/>
      <c r="D3"/>
      <c r="E3"/>
      <c r="F3"/>
      <c r="G3"/>
      <c r="H3"/>
      <c r="I3"/>
      <c r="L3"/>
    </row>
    <row r="4" spans="1:12" x14ac:dyDescent="0.2">
      <c r="A4"/>
      <c r="B4"/>
      <c r="C4"/>
      <c r="D4"/>
      <c r="E4"/>
      <c r="F4"/>
      <c r="G4"/>
      <c r="H4"/>
      <c r="I4"/>
      <c r="L4"/>
    </row>
    <row r="5" spans="1:12" x14ac:dyDescent="0.2">
      <c r="A5" s="3" t="s">
        <v>0</v>
      </c>
      <c r="B5" s="131" t="str">
        <f>Janeiro!B5</f>
        <v>COMUNIDADE CASA ESPERANÇA E VIDA - CCEV</v>
      </c>
      <c r="C5" s="131"/>
      <c r="D5" s="131"/>
      <c r="E5" s="4"/>
      <c r="F5" s="5" t="s">
        <v>92</v>
      </c>
      <c r="G5" s="6"/>
      <c r="H5" s="7"/>
      <c r="I5"/>
      <c r="L5"/>
    </row>
    <row r="6" spans="1:12" x14ac:dyDescent="0.2">
      <c r="A6" s="128" t="s">
        <v>3</v>
      </c>
      <c r="B6" s="128"/>
      <c r="C6" s="97" t="s">
        <v>71</v>
      </c>
      <c r="D6" s="129"/>
      <c r="E6" s="129"/>
      <c r="F6" s="9" t="s">
        <v>5</v>
      </c>
      <c r="G6" s="129" t="str">
        <f>Janeiro!G6</f>
        <v>MUNICIPAL</v>
      </c>
      <c r="H6" s="129"/>
      <c r="I6"/>
      <c r="L6"/>
    </row>
    <row r="7" spans="1:12" x14ac:dyDescent="0.2">
      <c r="A7" s="131"/>
      <c r="B7" s="131"/>
      <c r="C7" s="131"/>
      <c r="D7" s="131"/>
      <c r="E7" s="131"/>
      <c r="F7" s="3" t="s">
        <v>72</v>
      </c>
      <c r="G7" s="146">
        <v>2020</v>
      </c>
      <c r="H7" s="146"/>
      <c r="I7"/>
      <c r="L7"/>
    </row>
    <row r="8" spans="1:12" ht="25.5" x14ac:dyDescent="0.2">
      <c r="A8" s="10" t="s">
        <v>8</v>
      </c>
      <c r="B8" s="10" t="s">
        <v>9</v>
      </c>
      <c r="C8" s="11" t="s">
        <v>10</v>
      </c>
      <c r="D8" s="11" t="s">
        <v>11</v>
      </c>
      <c r="E8" s="11" t="s">
        <v>12</v>
      </c>
      <c r="F8" s="11" t="s">
        <v>13</v>
      </c>
      <c r="G8" s="10" t="s">
        <v>14</v>
      </c>
      <c r="H8" s="10" t="s">
        <v>15</v>
      </c>
      <c r="I8" s="10" t="s">
        <v>16</v>
      </c>
      <c r="L8"/>
    </row>
    <row r="9" spans="1:12" x14ac:dyDescent="0.2">
      <c r="A9" s="13">
        <v>44044</v>
      </c>
      <c r="B9" s="72" t="s">
        <v>36</v>
      </c>
      <c r="C9" s="73"/>
      <c r="D9" s="73"/>
      <c r="E9" s="73"/>
      <c r="F9" s="74"/>
      <c r="G9" s="75"/>
      <c r="H9" s="76">
        <v>643.74</v>
      </c>
      <c r="I9" s="77"/>
      <c r="L9"/>
    </row>
    <row r="10" spans="1:12" x14ac:dyDescent="0.2">
      <c r="A10" s="13">
        <v>44046</v>
      </c>
      <c r="B10" s="14" t="s">
        <v>73</v>
      </c>
      <c r="C10" s="32" t="s">
        <v>50</v>
      </c>
      <c r="D10" s="99">
        <v>43983</v>
      </c>
      <c r="E10" s="15">
        <v>229</v>
      </c>
      <c r="F10" s="16"/>
      <c r="G10" s="17">
        <v>500</v>
      </c>
      <c r="H10" s="56">
        <v>143.74</v>
      </c>
      <c r="I10" s="57">
        <v>850858</v>
      </c>
      <c r="L10"/>
    </row>
    <row r="11" spans="1:12" x14ac:dyDescent="0.2">
      <c r="A11" s="13">
        <v>44046</v>
      </c>
      <c r="B11" s="14" t="s">
        <v>40</v>
      </c>
      <c r="C11" s="32" t="s">
        <v>41</v>
      </c>
      <c r="D11" s="58" t="s">
        <v>110</v>
      </c>
      <c r="E11" s="15"/>
      <c r="F11" s="16"/>
      <c r="G11" s="17">
        <v>55.78</v>
      </c>
      <c r="H11" s="82">
        <v>87.96</v>
      </c>
      <c r="I11" s="83">
        <v>850861</v>
      </c>
      <c r="L11"/>
    </row>
    <row r="12" spans="1:12" x14ac:dyDescent="0.2">
      <c r="A12" s="20">
        <v>44055</v>
      </c>
      <c r="B12" s="14" t="s">
        <v>84</v>
      </c>
      <c r="C12" s="98"/>
      <c r="D12" s="15"/>
      <c r="E12" s="15"/>
      <c r="F12" s="16">
        <v>1750</v>
      </c>
      <c r="G12" s="17"/>
      <c r="H12" s="56">
        <v>1837.96</v>
      </c>
      <c r="I12" s="19"/>
      <c r="L12"/>
    </row>
    <row r="13" spans="1:12" x14ac:dyDescent="0.2">
      <c r="A13" s="20">
        <v>44064</v>
      </c>
      <c r="B13" s="14" t="s">
        <v>74</v>
      </c>
      <c r="C13" s="15" t="s">
        <v>39</v>
      </c>
      <c r="D13" s="58">
        <v>44044</v>
      </c>
      <c r="E13" s="15"/>
      <c r="F13" s="16"/>
      <c r="G13" s="17">
        <v>47.42</v>
      </c>
      <c r="H13" s="56">
        <v>1790.54</v>
      </c>
      <c r="I13" s="57">
        <v>850864</v>
      </c>
      <c r="L13"/>
    </row>
    <row r="14" spans="1:12" x14ac:dyDescent="0.2">
      <c r="A14" s="20">
        <v>44064</v>
      </c>
      <c r="B14" s="14" t="s">
        <v>43</v>
      </c>
      <c r="C14" s="59" t="s">
        <v>117</v>
      </c>
      <c r="D14" s="58">
        <v>44044</v>
      </c>
      <c r="E14" s="15" t="s">
        <v>111</v>
      </c>
      <c r="F14" s="16"/>
      <c r="G14" s="17">
        <v>44.9</v>
      </c>
      <c r="H14" s="56">
        <v>1745.64</v>
      </c>
      <c r="I14" s="57">
        <v>850868</v>
      </c>
      <c r="L14"/>
    </row>
    <row r="15" spans="1:12" x14ac:dyDescent="0.2">
      <c r="A15" s="20">
        <v>44067</v>
      </c>
      <c r="B15" s="14" t="s">
        <v>61</v>
      </c>
      <c r="C15" s="15" t="s">
        <v>48</v>
      </c>
      <c r="D15" s="58">
        <v>44013</v>
      </c>
      <c r="E15" s="15">
        <v>229</v>
      </c>
      <c r="F15" s="16"/>
      <c r="G15" s="17">
        <v>180</v>
      </c>
      <c r="H15" s="56">
        <v>1565.64</v>
      </c>
      <c r="I15" s="57">
        <v>850866</v>
      </c>
      <c r="L15"/>
    </row>
    <row r="16" spans="1:12" x14ac:dyDescent="0.2">
      <c r="A16" s="20">
        <v>44067</v>
      </c>
      <c r="B16" s="14" t="s">
        <v>73</v>
      </c>
      <c r="C16" s="32" t="s">
        <v>50</v>
      </c>
      <c r="D16" s="99">
        <v>44013</v>
      </c>
      <c r="E16" s="15">
        <v>229</v>
      </c>
      <c r="F16" s="16"/>
      <c r="G16" s="17">
        <v>500</v>
      </c>
      <c r="H16" s="56">
        <v>1065.6400000000001</v>
      </c>
      <c r="I16" s="57">
        <v>850867</v>
      </c>
      <c r="L16"/>
    </row>
    <row r="17" spans="1:12" x14ac:dyDescent="0.2">
      <c r="A17" s="20">
        <v>44067</v>
      </c>
      <c r="B17" s="14" t="s">
        <v>67</v>
      </c>
      <c r="C17" s="15" t="s">
        <v>42</v>
      </c>
      <c r="D17" s="58">
        <v>44013</v>
      </c>
      <c r="E17" s="15"/>
      <c r="F17" s="16"/>
      <c r="G17" s="17">
        <v>780</v>
      </c>
      <c r="H17" s="56">
        <v>285.64</v>
      </c>
      <c r="I17" s="57">
        <v>850865</v>
      </c>
      <c r="L17"/>
    </row>
    <row r="18" spans="1:12" x14ac:dyDescent="0.2">
      <c r="A18" s="13">
        <v>44068</v>
      </c>
      <c r="B18" s="14" t="s">
        <v>40</v>
      </c>
      <c r="C18" s="32" t="s">
        <v>41</v>
      </c>
      <c r="D18" s="58" t="s">
        <v>112</v>
      </c>
      <c r="E18" s="15"/>
      <c r="F18" s="16"/>
      <c r="G18" s="17">
        <v>55.26</v>
      </c>
      <c r="H18" s="82">
        <v>230.38</v>
      </c>
      <c r="I18" s="83">
        <v>850862</v>
      </c>
      <c r="L18"/>
    </row>
    <row r="19" spans="1:12" ht="13.5" thickBot="1" x14ac:dyDescent="0.25">
      <c r="A19" s="13">
        <v>44074</v>
      </c>
      <c r="B19" s="14" t="s">
        <v>45</v>
      </c>
      <c r="C19" s="32" t="s">
        <v>46</v>
      </c>
      <c r="D19" s="58">
        <v>44013</v>
      </c>
      <c r="E19" s="15"/>
      <c r="F19" s="16"/>
      <c r="G19" s="81">
        <v>170</v>
      </c>
      <c r="H19" s="82">
        <v>60.38</v>
      </c>
      <c r="I19" s="83">
        <v>850863</v>
      </c>
      <c r="L19"/>
    </row>
    <row r="20" spans="1:12" ht="13.5" customHeight="1" x14ac:dyDescent="0.2">
      <c r="A20" s="125" t="s">
        <v>51</v>
      </c>
      <c r="B20" s="137" t="s">
        <v>75</v>
      </c>
      <c r="C20" s="137" t="s">
        <v>18</v>
      </c>
      <c r="D20" s="150" t="s">
        <v>19</v>
      </c>
      <c r="E20" s="150"/>
      <c r="F20" s="22">
        <f>SUM(F9:F19)</f>
        <v>1750</v>
      </c>
      <c r="G20" s="61">
        <v>2333.36</v>
      </c>
      <c r="H20" s="24"/>
      <c r="L20"/>
    </row>
    <row r="21" spans="1:12" ht="38.25" x14ac:dyDescent="0.2">
      <c r="A21" s="125"/>
      <c r="B21" s="137"/>
      <c r="C21" s="137"/>
      <c r="D21" s="150"/>
      <c r="E21" s="150"/>
      <c r="F21" s="25" t="s">
        <v>20</v>
      </c>
      <c r="G21" s="63" t="s">
        <v>21</v>
      </c>
      <c r="H21" s="27" t="s">
        <v>22</v>
      </c>
      <c r="L21"/>
    </row>
    <row r="22" spans="1:12" x14ac:dyDescent="0.2">
      <c r="A22" s="28"/>
      <c r="B22" s="28"/>
      <c r="C22" s="28"/>
      <c r="D22" s="28"/>
      <c r="E22" s="28"/>
      <c r="F22" s="28"/>
      <c r="G22" s="28"/>
      <c r="H22" s="28"/>
      <c r="L22"/>
    </row>
    <row r="23" spans="1:12" x14ac:dyDescent="0.2">
      <c r="A23" s="144" t="s">
        <v>24</v>
      </c>
      <c r="B23" s="144"/>
      <c r="C23" s="28"/>
      <c r="D23"/>
      <c r="E23"/>
      <c r="F23" s="126" t="s">
        <v>23</v>
      </c>
      <c r="G23" s="126"/>
      <c r="H23" s="85">
        <v>60.38</v>
      </c>
      <c r="L23"/>
    </row>
    <row r="24" spans="1:12" x14ac:dyDescent="0.2">
      <c r="A24" s="33" t="s">
        <v>26</v>
      </c>
      <c r="B24" s="86" t="e">
        <f>Fevereiro!#REF!</f>
        <v>#REF!</v>
      </c>
      <c r="C24" s="28"/>
      <c r="D24" s="28"/>
      <c r="E24" s="28"/>
      <c r="F24" s="28"/>
      <c r="G24" s="28"/>
      <c r="H24" s="28"/>
      <c r="L24"/>
    </row>
    <row r="25" spans="1:12" x14ac:dyDescent="0.2">
      <c r="A25" s="148" t="s">
        <v>27</v>
      </c>
      <c r="B25" s="148"/>
      <c r="D25"/>
      <c r="E25"/>
      <c r="F25"/>
      <c r="G25"/>
      <c r="H25" s="28"/>
      <c r="L25"/>
    </row>
    <row r="26" spans="1:12" x14ac:dyDescent="0.2">
      <c r="A26" s="35" t="s">
        <v>29</v>
      </c>
      <c r="B26" s="35" t="s">
        <v>28</v>
      </c>
      <c r="D26"/>
      <c r="E26"/>
      <c r="F26"/>
      <c r="G26"/>
      <c r="H26" s="28"/>
      <c r="L26" s="28"/>
    </row>
    <row r="27" spans="1:12" x14ac:dyDescent="0.2">
      <c r="A27" s="98"/>
      <c r="B27" s="36"/>
      <c r="D27"/>
      <c r="E27" s="133" t="s">
        <v>109</v>
      </c>
      <c r="F27" s="133"/>
      <c r="G27" s="133"/>
      <c r="H27" s="133"/>
      <c r="L27" s="28"/>
    </row>
    <row r="28" spans="1:12" x14ac:dyDescent="0.2">
      <c r="A28" s="15"/>
      <c r="B28" s="36"/>
      <c r="D28"/>
      <c r="E28"/>
      <c r="F28"/>
      <c r="G28"/>
      <c r="H28" s="28"/>
    </row>
    <row r="29" spans="1:12" x14ac:dyDescent="0.2">
      <c r="A29" s="15"/>
      <c r="B29" s="36"/>
      <c r="D29"/>
      <c r="E29"/>
      <c r="F29"/>
      <c r="G29"/>
      <c r="H29" s="28"/>
    </row>
    <row r="30" spans="1:12" x14ac:dyDescent="0.2">
      <c r="A30" s="15"/>
      <c r="B30" s="36"/>
      <c r="D30" s="38" t="s">
        <v>0</v>
      </c>
      <c r="E30" s="134" t="str">
        <f>B5</f>
        <v>COMUNIDADE CASA ESPERANÇA E VIDA - CCEV</v>
      </c>
      <c r="F30" s="134"/>
      <c r="G30" s="134"/>
      <c r="H30" s="134"/>
    </row>
    <row r="31" spans="1:12" x14ac:dyDescent="0.2">
      <c r="A31" s="15"/>
      <c r="B31" s="36"/>
      <c r="D31" s="39"/>
      <c r="E31" s="40"/>
      <c r="F31" s="40"/>
      <c r="G31" s="40"/>
      <c r="H31" s="42"/>
    </row>
    <row r="32" spans="1:12" x14ac:dyDescent="0.2">
      <c r="A32" s="15"/>
      <c r="B32" s="36"/>
      <c r="D32" s="43"/>
      <c r="E32" s="28"/>
      <c r="F32" s="28"/>
      <c r="G32" s="28"/>
      <c r="H32" s="44"/>
    </row>
    <row r="33" spans="1:8" x14ac:dyDescent="0.2">
      <c r="A33" s="15"/>
      <c r="B33" s="36"/>
      <c r="D33" s="45" t="s">
        <v>31</v>
      </c>
      <c r="E33" s="28"/>
      <c r="F33" s="28"/>
      <c r="G33" s="28"/>
      <c r="H33" s="44"/>
    </row>
    <row r="34" spans="1:8" x14ac:dyDescent="0.2">
      <c r="A34" s="15"/>
      <c r="B34" s="36"/>
      <c r="D34" s="43"/>
      <c r="E34" s="135" t="s">
        <v>32</v>
      </c>
      <c r="F34" s="135"/>
      <c r="G34" s="135"/>
      <c r="H34" s="46"/>
    </row>
    <row r="35" spans="1:8" x14ac:dyDescent="0.2">
      <c r="A35" s="50" t="s">
        <v>34</v>
      </c>
      <c r="B35" s="47"/>
      <c r="D35" s="48"/>
      <c r="E35" s="136" t="s">
        <v>63</v>
      </c>
      <c r="F35" s="136"/>
      <c r="G35" s="136"/>
      <c r="H35" s="49"/>
    </row>
  </sheetData>
  <mergeCells count="17">
    <mergeCell ref="E35:G35"/>
    <mergeCell ref="F23:G23"/>
    <mergeCell ref="A25:B25"/>
    <mergeCell ref="E27:H27"/>
    <mergeCell ref="E30:H30"/>
    <mergeCell ref="E34:G34"/>
    <mergeCell ref="A20:A21"/>
    <mergeCell ref="B20:B21"/>
    <mergeCell ref="C20:C21"/>
    <mergeCell ref="D20:E21"/>
    <mergeCell ref="A23:B23"/>
    <mergeCell ref="B5:D5"/>
    <mergeCell ref="A6:B6"/>
    <mergeCell ref="D6:E6"/>
    <mergeCell ref="G6:H6"/>
    <mergeCell ref="A7:E7"/>
    <mergeCell ref="G7:H7"/>
  </mergeCells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1"/>
  <sheetViews>
    <sheetView showGridLines="0" zoomScaleNormal="100" workbookViewId="0">
      <selection activeCell="D15" sqref="D15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31" t="str">
        <f>Janeiro!B5</f>
        <v>COMUNIDADE CASA ESPERANÇA E VIDA - CCEV</v>
      </c>
      <c r="C5" s="131"/>
      <c r="D5" s="131"/>
      <c r="E5" s="4"/>
      <c r="F5" s="5" t="s">
        <v>92</v>
      </c>
      <c r="G5" s="6"/>
      <c r="H5" s="7"/>
      <c r="I5"/>
    </row>
    <row r="6" spans="1:9" x14ac:dyDescent="0.2">
      <c r="A6" s="128" t="s">
        <v>3</v>
      </c>
      <c r="B6" s="128"/>
      <c r="C6" s="97" t="s">
        <v>76</v>
      </c>
      <c r="D6" s="129"/>
      <c r="E6" s="129"/>
      <c r="F6" s="9" t="s">
        <v>5</v>
      </c>
      <c r="G6" s="129" t="str">
        <f>Janeiro!G6</f>
        <v>MUNICIPAL</v>
      </c>
      <c r="H6" s="129"/>
      <c r="I6"/>
    </row>
    <row r="7" spans="1:9" x14ac:dyDescent="0.2">
      <c r="A7" s="131"/>
      <c r="B7" s="131"/>
      <c r="C7" s="131"/>
      <c r="D7" s="131"/>
      <c r="E7" s="131"/>
      <c r="F7" s="3" t="s">
        <v>7</v>
      </c>
      <c r="G7" s="146">
        <v>2020</v>
      </c>
      <c r="H7" s="146"/>
      <c r="I7"/>
    </row>
    <row r="8" spans="1:9" ht="25.5" x14ac:dyDescent="0.2">
      <c r="A8" s="10" t="s">
        <v>8</v>
      </c>
      <c r="B8" s="10" t="s">
        <v>9</v>
      </c>
      <c r="C8" s="11" t="s">
        <v>10</v>
      </c>
      <c r="D8" s="11" t="s">
        <v>11</v>
      </c>
      <c r="E8" s="11" t="s">
        <v>12</v>
      </c>
      <c r="F8" s="11" t="s">
        <v>13</v>
      </c>
      <c r="G8" s="10" t="s">
        <v>14</v>
      </c>
      <c r="H8" s="10" t="s">
        <v>15</v>
      </c>
      <c r="I8" s="10" t="s">
        <v>16</v>
      </c>
    </row>
    <row r="9" spans="1:9" x14ac:dyDescent="0.2">
      <c r="A9" s="13">
        <v>44077</v>
      </c>
      <c r="B9" s="72" t="s">
        <v>36</v>
      </c>
      <c r="C9" s="73"/>
      <c r="D9" s="73"/>
      <c r="E9" s="73"/>
      <c r="F9" s="74"/>
      <c r="G9" s="75"/>
      <c r="H9" s="76">
        <v>60.38</v>
      </c>
      <c r="I9" s="77"/>
    </row>
    <row r="10" spans="1:9" x14ac:dyDescent="0.2">
      <c r="A10" s="20">
        <v>44083</v>
      </c>
      <c r="B10" s="14" t="s">
        <v>85</v>
      </c>
      <c r="C10" s="98"/>
      <c r="D10" s="15"/>
      <c r="E10" s="15"/>
      <c r="F10" s="16">
        <v>1750</v>
      </c>
      <c r="G10" s="17"/>
      <c r="H10" s="56">
        <v>1810.38</v>
      </c>
      <c r="I10" s="19"/>
    </row>
    <row r="11" spans="1:9" x14ac:dyDescent="0.2">
      <c r="A11" s="20">
        <v>44091</v>
      </c>
      <c r="B11" s="14" t="s">
        <v>43</v>
      </c>
      <c r="C11" s="59" t="s">
        <v>117</v>
      </c>
      <c r="D11" s="58">
        <v>44075</v>
      </c>
      <c r="E11" s="15" t="s">
        <v>86</v>
      </c>
      <c r="F11" s="16"/>
      <c r="G11" s="17">
        <v>44.9</v>
      </c>
      <c r="H11" s="56">
        <v>1765.48</v>
      </c>
      <c r="I11" s="57">
        <v>850869</v>
      </c>
    </row>
    <row r="12" spans="1:9" x14ac:dyDescent="0.2">
      <c r="A12" s="20">
        <v>44095</v>
      </c>
      <c r="B12" s="14" t="s">
        <v>61</v>
      </c>
      <c r="C12" s="15" t="s">
        <v>48</v>
      </c>
      <c r="D12" s="58">
        <v>44044</v>
      </c>
      <c r="E12" s="15">
        <v>227</v>
      </c>
      <c r="F12" s="16"/>
      <c r="G12" s="17">
        <v>180</v>
      </c>
      <c r="H12" s="56">
        <v>450.82</v>
      </c>
      <c r="I12" s="57">
        <v>850872</v>
      </c>
    </row>
    <row r="13" spans="1:9" x14ac:dyDescent="0.2">
      <c r="A13" s="20">
        <v>44097</v>
      </c>
      <c r="B13" s="14" t="s">
        <v>74</v>
      </c>
      <c r="C13" s="15" t="s">
        <v>39</v>
      </c>
      <c r="D13" s="58">
        <v>44044</v>
      </c>
      <c r="E13" s="15"/>
      <c r="F13" s="16"/>
      <c r="G13" s="17">
        <v>48.92</v>
      </c>
      <c r="H13" s="56">
        <v>1536.56</v>
      </c>
      <c r="I13" s="57">
        <v>850874</v>
      </c>
    </row>
    <row r="14" spans="1:9" x14ac:dyDescent="0.2">
      <c r="A14" s="20">
        <v>44099</v>
      </c>
      <c r="B14" s="14" t="s">
        <v>67</v>
      </c>
      <c r="C14" s="15" t="s">
        <v>42</v>
      </c>
      <c r="D14" s="58">
        <v>44044</v>
      </c>
      <c r="E14" s="15"/>
      <c r="F14" s="16"/>
      <c r="G14" s="17">
        <v>780</v>
      </c>
      <c r="H14" s="56"/>
      <c r="I14" s="57">
        <v>850871</v>
      </c>
    </row>
    <row r="15" spans="1:9" ht="13.5" thickBot="1" x14ac:dyDescent="0.25">
      <c r="A15" s="20">
        <v>44104</v>
      </c>
      <c r="B15" s="14" t="s">
        <v>73</v>
      </c>
      <c r="C15" s="15" t="s">
        <v>77</v>
      </c>
      <c r="D15" s="99">
        <v>44044</v>
      </c>
      <c r="E15" s="15">
        <v>227</v>
      </c>
      <c r="F15" s="16"/>
      <c r="G15" s="17">
        <v>500</v>
      </c>
      <c r="H15" s="56">
        <v>256.56</v>
      </c>
      <c r="I15" s="57">
        <v>850873</v>
      </c>
    </row>
    <row r="16" spans="1:9" ht="13.5" customHeight="1" thickBot="1" x14ac:dyDescent="0.25">
      <c r="A16" s="125" t="s">
        <v>51</v>
      </c>
      <c r="B16" s="137" t="s">
        <v>18</v>
      </c>
      <c r="C16" s="137" t="s">
        <v>18</v>
      </c>
      <c r="D16" s="147" t="s">
        <v>19</v>
      </c>
      <c r="E16" s="147"/>
      <c r="F16" s="22">
        <f>SUM(F9:F15)</f>
        <v>1750</v>
      </c>
      <c r="G16" s="61">
        <f>SUM(G9:G15)</f>
        <v>1553.82</v>
      </c>
      <c r="H16" s="116">
        <v>256.56</v>
      </c>
    </row>
    <row r="17" spans="1:8" ht="38.25" x14ac:dyDescent="0.2">
      <c r="A17" s="125"/>
      <c r="B17" s="137"/>
      <c r="C17" s="137"/>
      <c r="D17" s="147"/>
      <c r="E17" s="147"/>
      <c r="F17" s="25" t="s">
        <v>20</v>
      </c>
      <c r="G17" s="63" t="s">
        <v>21</v>
      </c>
      <c r="H17" s="27" t="s">
        <v>22</v>
      </c>
    </row>
    <row r="18" spans="1:8" x14ac:dyDescent="0.2">
      <c r="A18" s="28"/>
      <c r="B18" s="28"/>
      <c r="C18" s="28"/>
      <c r="D18" s="28"/>
      <c r="E18" s="28"/>
      <c r="F18" s="28"/>
      <c r="G18" s="28"/>
      <c r="H18" s="28"/>
    </row>
    <row r="19" spans="1:8" x14ac:dyDescent="0.2">
      <c r="A19" s="144" t="s">
        <v>24</v>
      </c>
      <c r="B19" s="144"/>
      <c r="C19" s="28"/>
      <c r="D19"/>
      <c r="E19"/>
      <c r="F19" s="126" t="s">
        <v>23</v>
      </c>
      <c r="G19" s="126"/>
      <c r="H19" s="117">
        <v>256.56</v>
      </c>
    </row>
    <row r="20" spans="1:8" x14ac:dyDescent="0.2">
      <c r="A20" s="33" t="s">
        <v>26</v>
      </c>
      <c r="B20" s="86"/>
      <c r="C20" s="28"/>
      <c r="D20" s="28"/>
      <c r="E20" s="28"/>
      <c r="F20" s="28"/>
      <c r="G20" s="28"/>
      <c r="H20" s="28"/>
    </row>
    <row r="21" spans="1:8" x14ac:dyDescent="0.2">
      <c r="A21" s="148" t="s">
        <v>27</v>
      </c>
      <c r="B21" s="148"/>
      <c r="D21"/>
      <c r="E21"/>
      <c r="F21"/>
      <c r="G21"/>
      <c r="H21" s="28"/>
    </row>
    <row r="22" spans="1:8" x14ac:dyDescent="0.2">
      <c r="A22" s="35" t="s">
        <v>29</v>
      </c>
      <c r="B22" s="35" t="s">
        <v>28</v>
      </c>
      <c r="D22"/>
      <c r="E22"/>
      <c r="F22"/>
      <c r="G22"/>
      <c r="H22" s="28"/>
    </row>
    <row r="23" spans="1:8" x14ac:dyDescent="0.2">
      <c r="A23" s="15"/>
      <c r="B23" s="36"/>
      <c r="D23"/>
      <c r="E23" s="133" t="s">
        <v>113</v>
      </c>
      <c r="F23" s="133"/>
      <c r="G23" s="133"/>
      <c r="H23" s="133"/>
    </row>
    <row r="24" spans="1:8" x14ac:dyDescent="0.2">
      <c r="A24" s="15"/>
      <c r="B24" s="36"/>
      <c r="D24"/>
      <c r="E24"/>
      <c r="F24"/>
      <c r="G24"/>
      <c r="H24" s="28"/>
    </row>
    <row r="25" spans="1:8" x14ac:dyDescent="0.2">
      <c r="A25" s="15"/>
      <c r="B25" s="36"/>
      <c r="D25"/>
      <c r="E25"/>
      <c r="F25"/>
      <c r="G25"/>
      <c r="H25" s="28"/>
    </row>
    <row r="26" spans="1:8" x14ac:dyDescent="0.2">
      <c r="A26" s="15"/>
      <c r="B26" s="36"/>
      <c r="D26" s="38" t="s">
        <v>0</v>
      </c>
      <c r="E26" s="134" t="str">
        <f>B5</f>
        <v>COMUNIDADE CASA ESPERANÇA E VIDA - CCEV</v>
      </c>
      <c r="F26" s="134"/>
      <c r="G26" s="134"/>
      <c r="H26" s="134"/>
    </row>
    <row r="27" spans="1:8" x14ac:dyDescent="0.2">
      <c r="A27" s="15"/>
      <c r="B27" s="36"/>
      <c r="D27" s="39"/>
      <c r="E27" s="40"/>
      <c r="F27" s="40"/>
      <c r="G27" s="40"/>
      <c r="H27" s="42"/>
    </row>
    <row r="28" spans="1:8" x14ac:dyDescent="0.2">
      <c r="A28" s="15"/>
      <c r="B28" s="36"/>
      <c r="D28" s="45" t="s">
        <v>31</v>
      </c>
      <c r="E28" s="28"/>
      <c r="F28" s="28"/>
      <c r="G28" s="28"/>
      <c r="H28" s="44"/>
    </row>
    <row r="29" spans="1:8" x14ac:dyDescent="0.2">
      <c r="A29" s="15"/>
      <c r="B29" s="36"/>
      <c r="D29" s="43"/>
      <c r="E29" s="152" t="s">
        <v>32</v>
      </c>
      <c r="F29" s="152"/>
      <c r="G29" s="152"/>
      <c r="H29" s="46"/>
    </row>
    <row r="30" spans="1:8" ht="13.5" thickBot="1" x14ac:dyDescent="0.25">
      <c r="A30" s="50" t="s">
        <v>34</v>
      </c>
      <c r="B30" s="47">
        <f>SUM(B23:B29)</f>
        <v>0</v>
      </c>
      <c r="D30" s="48"/>
      <c r="E30" s="151" t="s">
        <v>63</v>
      </c>
      <c r="F30" s="151"/>
      <c r="G30" s="151"/>
      <c r="H30" s="49"/>
    </row>
    <row r="31" spans="1:8" x14ac:dyDescent="0.2">
      <c r="F31" s="115"/>
    </row>
  </sheetData>
  <mergeCells count="17">
    <mergeCell ref="E30:G30"/>
    <mergeCell ref="F19:G19"/>
    <mergeCell ref="A21:B21"/>
    <mergeCell ref="E23:H23"/>
    <mergeCell ref="E26:H26"/>
    <mergeCell ref="E29:G29"/>
    <mergeCell ref="A16:A17"/>
    <mergeCell ref="B16:B17"/>
    <mergeCell ref="C16:C17"/>
    <mergeCell ref="D16:E17"/>
    <mergeCell ref="A19:B19"/>
    <mergeCell ref="B5:D5"/>
    <mergeCell ref="A6:B6"/>
    <mergeCell ref="D6:E6"/>
    <mergeCell ref="G6:H6"/>
    <mergeCell ref="A7:E7"/>
    <mergeCell ref="G7:H7"/>
  </mergeCells>
  <conditionalFormatting sqref="H10">
    <cfRule type="cellIs" dxfId="4" priority="10" operator="equal">
      <formula>#REF!</formula>
    </cfRule>
  </conditionalFormatting>
  <conditionalFormatting sqref="H15">
    <cfRule type="cellIs" dxfId="3" priority="11" operator="equal">
      <formula>H10</formula>
    </cfRule>
  </conditionalFormatting>
  <conditionalFormatting sqref="H12:H13">
    <cfRule type="cellIs" dxfId="2" priority="1" operator="equal">
      <formula>#REF!</formula>
    </cfRule>
  </conditionalFormatting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3"/>
  <sheetViews>
    <sheetView showGridLines="0" topLeftCell="A4" zoomScaleNormal="100" workbookViewId="0">
      <selection activeCell="B16" sqref="B16:G16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8" width="12.5703125" style="1" customWidth="1"/>
    <col min="9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31" t="str">
        <f>Janeiro!B5</f>
        <v>COMUNIDADE CASA ESPERANÇA E VIDA - CCEV</v>
      </c>
      <c r="C5" s="131"/>
      <c r="D5" s="131"/>
      <c r="E5" s="4"/>
      <c r="F5" s="5" t="s">
        <v>92</v>
      </c>
      <c r="G5" s="6"/>
      <c r="H5" s="7"/>
      <c r="I5"/>
    </row>
    <row r="6" spans="1:9" x14ac:dyDescent="0.2">
      <c r="A6" s="128" t="s">
        <v>3</v>
      </c>
      <c r="B6" s="128"/>
      <c r="C6" s="8" t="s">
        <v>78</v>
      </c>
      <c r="D6" s="134"/>
      <c r="E6" s="134"/>
      <c r="F6" s="9" t="s">
        <v>5</v>
      </c>
      <c r="G6" s="134" t="str">
        <f>Janeiro!G6</f>
        <v>MUNICIPAL</v>
      </c>
      <c r="H6" s="134"/>
      <c r="I6"/>
    </row>
    <row r="7" spans="1:9" x14ac:dyDescent="0.2">
      <c r="A7" s="131"/>
      <c r="B7" s="131"/>
      <c r="C7" s="131"/>
      <c r="D7" s="131"/>
      <c r="E7" s="131"/>
      <c r="F7" s="3" t="s">
        <v>7</v>
      </c>
      <c r="G7" s="134">
        <v>2020</v>
      </c>
      <c r="H7" s="134"/>
      <c r="I7"/>
    </row>
    <row r="8" spans="1:9" ht="25.5" x14ac:dyDescent="0.2">
      <c r="A8" s="10" t="s">
        <v>8</v>
      </c>
      <c r="B8" s="10" t="s">
        <v>9</v>
      </c>
      <c r="C8" s="11" t="s">
        <v>10</v>
      </c>
      <c r="D8" s="11" t="s">
        <v>11</v>
      </c>
      <c r="E8" s="11" t="s">
        <v>12</v>
      </c>
      <c r="F8" s="11" t="s">
        <v>13</v>
      </c>
      <c r="G8" s="10" t="s">
        <v>14</v>
      </c>
      <c r="H8" s="10" t="s">
        <v>15</v>
      </c>
      <c r="I8" s="10" t="s">
        <v>16</v>
      </c>
    </row>
    <row r="9" spans="1:9" x14ac:dyDescent="0.2">
      <c r="A9" s="13">
        <v>44106</v>
      </c>
      <c r="B9" s="72" t="s">
        <v>36</v>
      </c>
      <c r="C9" s="73"/>
      <c r="D9" s="73"/>
      <c r="E9" s="73"/>
      <c r="F9" s="74"/>
      <c r="G9" s="75"/>
      <c r="H9" s="76">
        <v>256.56</v>
      </c>
      <c r="I9" s="77"/>
    </row>
    <row r="10" spans="1:9" x14ac:dyDescent="0.2">
      <c r="A10" s="13">
        <v>44106</v>
      </c>
      <c r="B10" s="14" t="s">
        <v>45</v>
      </c>
      <c r="C10" s="32" t="s">
        <v>46</v>
      </c>
      <c r="D10" s="58">
        <v>44044</v>
      </c>
      <c r="E10" s="15"/>
      <c r="F10" s="16"/>
      <c r="G10" s="17">
        <v>170</v>
      </c>
      <c r="H10" s="82">
        <v>86.56</v>
      </c>
      <c r="I10" s="83">
        <v>850870</v>
      </c>
    </row>
    <row r="11" spans="1:9" x14ac:dyDescent="0.2">
      <c r="A11" s="13">
        <v>44117</v>
      </c>
      <c r="B11" s="14" t="s">
        <v>114</v>
      </c>
      <c r="C11" s="98"/>
      <c r="D11" s="15"/>
      <c r="E11" s="15"/>
      <c r="F11" s="16">
        <v>1750</v>
      </c>
      <c r="G11" s="81"/>
      <c r="H11" s="82">
        <v>1836.56</v>
      </c>
      <c r="I11" s="89"/>
    </row>
    <row r="12" spans="1:9" x14ac:dyDescent="0.2">
      <c r="A12" s="13">
        <v>44118</v>
      </c>
      <c r="B12" s="14" t="s">
        <v>40</v>
      </c>
      <c r="C12" s="32" t="s">
        <v>41</v>
      </c>
      <c r="D12" s="58" t="s">
        <v>115</v>
      </c>
      <c r="E12" s="15"/>
      <c r="F12" s="16"/>
      <c r="G12" s="81">
        <v>56.14</v>
      </c>
      <c r="H12" s="82" t="s">
        <v>118</v>
      </c>
      <c r="I12" s="83">
        <v>850876</v>
      </c>
    </row>
    <row r="13" spans="1:9" x14ac:dyDescent="0.2">
      <c r="A13" s="13">
        <v>44118</v>
      </c>
      <c r="B13" s="14" t="s">
        <v>45</v>
      </c>
      <c r="C13" s="32" t="s">
        <v>46</v>
      </c>
      <c r="D13" s="58">
        <v>44075</v>
      </c>
      <c r="E13" s="15"/>
      <c r="F13" s="16"/>
      <c r="G13" s="17">
        <v>170</v>
      </c>
      <c r="H13" s="82">
        <v>1610.42</v>
      </c>
      <c r="I13" s="83">
        <v>850877</v>
      </c>
    </row>
    <row r="14" spans="1:9" x14ac:dyDescent="0.2">
      <c r="A14" s="13">
        <v>44119</v>
      </c>
      <c r="B14" s="14" t="s">
        <v>73</v>
      </c>
      <c r="C14" s="15" t="s">
        <v>77</v>
      </c>
      <c r="D14" s="58">
        <v>44075</v>
      </c>
      <c r="E14" s="15">
        <v>232</v>
      </c>
      <c r="F14" s="16"/>
      <c r="G14" s="17">
        <v>500</v>
      </c>
      <c r="H14" s="82">
        <v>1110.42</v>
      </c>
      <c r="I14" s="83">
        <v>850878</v>
      </c>
    </row>
    <row r="15" spans="1:9" x14ac:dyDescent="0.2">
      <c r="A15" s="13">
        <v>44119</v>
      </c>
      <c r="B15" s="14" t="s">
        <v>61</v>
      </c>
      <c r="C15" s="15" t="s">
        <v>48</v>
      </c>
      <c r="D15" s="58">
        <v>44075</v>
      </c>
      <c r="E15" s="15">
        <v>233</v>
      </c>
      <c r="F15" s="16"/>
      <c r="G15" s="17">
        <v>180</v>
      </c>
      <c r="H15" s="82">
        <v>930.42</v>
      </c>
      <c r="I15" s="83">
        <v>850879</v>
      </c>
    </row>
    <row r="16" spans="1:9" x14ac:dyDescent="0.2">
      <c r="A16" s="13">
        <v>44119</v>
      </c>
      <c r="B16" s="14" t="s">
        <v>43</v>
      </c>
      <c r="C16" s="59" t="s">
        <v>117</v>
      </c>
      <c r="D16" s="58">
        <v>44105</v>
      </c>
      <c r="E16" s="15" t="s">
        <v>119</v>
      </c>
      <c r="F16" s="16"/>
      <c r="G16" s="17">
        <v>44.9</v>
      </c>
      <c r="H16" s="82">
        <v>885.52</v>
      </c>
      <c r="I16" s="83">
        <v>850880</v>
      </c>
    </row>
    <row r="17" spans="1:9" x14ac:dyDescent="0.2">
      <c r="A17" s="13">
        <v>44131</v>
      </c>
      <c r="B17" s="14" t="s">
        <v>67</v>
      </c>
      <c r="C17" s="15" t="s">
        <v>42</v>
      </c>
      <c r="D17" s="58">
        <v>44075</v>
      </c>
      <c r="E17" s="15"/>
      <c r="F17" s="16"/>
      <c r="G17" s="17">
        <v>780</v>
      </c>
      <c r="H17" s="82">
        <v>105.52</v>
      </c>
      <c r="I17" s="83">
        <v>850875</v>
      </c>
    </row>
    <row r="18" spans="1:9" ht="13.5" thickBot="1" x14ac:dyDescent="0.25">
      <c r="A18" s="20">
        <v>44131</v>
      </c>
      <c r="B18" s="14" t="s">
        <v>74</v>
      </c>
      <c r="C18" s="15" t="s">
        <v>39</v>
      </c>
      <c r="D18" s="58">
        <v>44105</v>
      </c>
      <c r="E18" s="15"/>
      <c r="F18" s="16"/>
      <c r="G18" s="17">
        <v>49.03</v>
      </c>
      <c r="H18" s="56">
        <v>56.49</v>
      </c>
      <c r="I18" s="57">
        <v>850881</v>
      </c>
    </row>
    <row r="19" spans="1:9" ht="12.75" customHeight="1" thickBot="1" x14ac:dyDescent="0.25">
      <c r="A19" s="125" t="s">
        <v>51</v>
      </c>
      <c r="B19" s="150" t="s">
        <v>18</v>
      </c>
      <c r="C19" s="150" t="s">
        <v>18</v>
      </c>
      <c r="D19" s="147" t="s">
        <v>19</v>
      </c>
      <c r="E19" s="147"/>
      <c r="F19" s="22">
        <f>SUM(F9:F18)</f>
        <v>1750</v>
      </c>
      <c r="G19" s="61">
        <f>SUM(G9:G18)</f>
        <v>1950.07</v>
      </c>
      <c r="H19" s="24"/>
    </row>
    <row r="20" spans="1:9" ht="25.5" x14ac:dyDescent="0.2">
      <c r="A20" s="125"/>
      <c r="B20" s="150"/>
      <c r="C20" s="150"/>
      <c r="D20" s="147"/>
      <c r="E20" s="147"/>
      <c r="F20" s="25" t="s">
        <v>20</v>
      </c>
      <c r="G20" s="63" t="s">
        <v>21</v>
      </c>
      <c r="H20" s="27" t="s">
        <v>22</v>
      </c>
    </row>
    <row r="21" spans="1:9" x14ac:dyDescent="0.2">
      <c r="A21" s="28"/>
      <c r="B21" s="28"/>
      <c r="C21" s="28"/>
      <c r="D21" s="28"/>
      <c r="E21" s="28"/>
      <c r="F21" s="28"/>
      <c r="G21" s="28"/>
      <c r="H21" s="28"/>
    </row>
    <row r="22" spans="1:9" x14ac:dyDescent="0.2">
      <c r="A22" s="153" t="s">
        <v>24</v>
      </c>
      <c r="B22" s="153"/>
      <c r="C22" s="28"/>
      <c r="D22"/>
      <c r="E22"/>
      <c r="F22" s="126" t="s">
        <v>23</v>
      </c>
      <c r="G22" s="126"/>
      <c r="H22" s="85">
        <v>56.49</v>
      </c>
    </row>
    <row r="23" spans="1:9" x14ac:dyDescent="0.2">
      <c r="A23" s="100" t="s">
        <v>26</v>
      </c>
      <c r="B23" s="86"/>
      <c r="C23" s="28"/>
      <c r="D23" s="28"/>
      <c r="E23" s="28"/>
      <c r="F23" s="28"/>
      <c r="G23" s="28"/>
      <c r="H23" s="28"/>
    </row>
    <row r="24" spans="1:9" x14ac:dyDescent="0.2">
      <c r="A24" s="154" t="s">
        <v>27</v>
      </c>
      <c r="B24" s="154"/>
      <c r="D24"/>
      <c r="E24"/>
      <c r="F24"/>
      <c r="G24"/>
      <c r="H24" s="28"/>
    </row>
    <row r="25" spans="1:9" x14ac:dyDescent="0.2">
      <c r="A25" s="101" t="s">
        <v>29</v>
      </c>
      <c r="B25" s="101" t="s">
        <v>28</v>
      </c>
      <c r="D25"/>
      <c r="E25"/>
      <c r="F25"/>
      <c r="G25"/>
      <c r="H25" s="28"/>
    </row>
    <row r="26" spans="1:9" x14ac:dyDescent="0.2">
      <c r="A26" s="15"/>
      <c r="B26" s="36"/>
      <c r="D26"/>
      <c r="E26" s="133" t="s">
        <v>116</v>
      </c>
      <c r="F26" s="133"/>
      <c r="G26" s="133"/>
      <c r="H26" s="133"/>
    </row>
    <row r="27" spans="1:9" x14ac:dyDescent="0.2">
      <c r="A27" s="15"/>
      <c r="B27" s="36"/>
      <c r="D27"/>
      <c r="E27"/>
      <c r="F27"/>
      <c r="G27"/>
      <c r="H27" s="28"/>
    </row>
    <row r="28" spans="1:9" x14ac:dyDescent="0.2">
      <c r="A28" s="15"/>
      <c r="B28" s="36"/>
      <c r="D28" s="38" t="s">
        <v>0</v>
      </c>
      <c r="E28" s="134" t="str">
        <f>B5</f>
        <v>COMUNIDADE CASA ESPERANÇA E VIDA - CCEV</v>
      </c>
      <c r="F28" s="134"/>
      <c r="G28" s="134"/>
      <c r="H28" s="134"/>
    </row>
    <row r="29" spans="1:9" x14ac:dyDescent="0.2">
      <c r="A29" s="15"/>
      <c r="B29" s="36"/>
      <c r="D29" s="39"/>
      <c r="E29" s="40"/>
      <c r="F29" s="40"/>
      <c r="G29" s="40"/>
      <c r="H29" s="42"/>
    </row>
    <row r="30" spans="1:9" x14ac:dyDescent="0.2">
      <c r="A30" s="15"/>
      <c r="B30" s="36"/>
      <c r="D30" s="43"/>
      <c r="E30" s="28"/>
      <c r="F30" s="28"/>
      <c r="G30" s="28"/>
      <c r="H30" s="44"/>
    </row>
    <row r="31" spans="1:9" x14ac:dyDescent="0.2">
      <c r="A31" s="15"/>
      <c r="B31" s="36"/>
      <c r="D31" s="45" t="s">
        <v>31</v>
      </c>
      <c r="E31" s="28"/>
      <c r="F31" s="28"/>
      <c r="G31" s="28"/>
      <c r="H31" s="44"/>
    </row>
    <row r="32" spans="1:9" x14ac:dyDescent="0.2">
      <c r="A32" s="15"/>
      <c r="B32" s="36"/>
      <c r="D32" s="43"/>
      <c r="E32" s="135" t="s">
        <v>32</v>
      </c>
      <c r="F32" s="135"/>
      <c r="G32" s="135"/>
      <c r="H32" s="46"/>
    </row>
    <row r="33" spans="1:8" x14ac:dyDescent="0.2">
      <c r="A33" s="50" t="s">
        <v>34</v>
      </c>
      <c r="B33" s="47">
        <f>SUM(B26:B32)</f>
        <v>0</v>
      </c>
      <c r="D33" s="48"/>
      <c r="E33" s="136" t="s">
        <v>63</v>
      </c>
      <c r="F33" s="136"/>
      <c r="G33" s="136"/>
      <c r="H33" s="49"/>
    </row>
  </sheetData>
  <mergeCells count="17">
    <mergeCell ref="E33:G33"/>
    <mergeCell ref="F22:G22"/>
    <mergeCell ref="A24:B24"/>
    <mergeCell ref="E26:H26"/>
    <mergeCell ref="E28:H28"/>
    <mergeCell ref="E32:G32"/>
    <mergeCell ref="A19:A20"/>
    <mergeCell ref="B19:B20"/>
    <mergeCell ref="C19:C20"/>
    <mergeCell ref="D19:E20"/>
    <mergeCell ref="A22:B22"/>
    <mergeCell ref="B5:D5"/>
    <mergeCell ref="A6:B6"/>
    <mergeCell ref="D6:E6"/>
    <mergeCell ref="G6:H6"/>
    <mergeCell ref="A7:E7"/>
    <mergeCell ref="G7:H7"/>
  </mergeCells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3"/>
  <sheetViews>
    <sheetView showGridLines="0" tabSelected="1" zoomScaleNormal="100" workbookViewId="0">
      <selection activeCell="G17" sqref="G17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8" width="11.42578125" style="1"/>
    <col min="9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31" t="str">
        <f>Janeiro!B5</f>
        <v>COMUNIDADE CASA ESPERANÇA E VIDA - CCEV</v>
      </c>
      <c r="C5" s="131"/>
      <c r="D5" s="131"/>
      <c r="E5" s="4"/>
      <c r="F5" s="5" t="s">
        <v>92</v>
      </c>
      <c r="G5" s="6"/>
      <c r="H5" s="7"/>
      <c r="I5"/>
    </row>
    <row r="6" spans="1:9" x14ac:dyDescent="0.2">
      <c r="A6" s="128" t="s">
        <v>3</v>
      </c>
      <c r="B6" s="128"/>
      <c r="C6" s="97" t="s">
        <v>80</v>
      </c>
      <c r="D6" s="129"/>
      <c r="E6" s="129"/>
      <c r="F6" s="9" t="s">
        <v>5</v>
      </c>
      <c r="G6" s="129" t="str">
        <f>Janeiro!G6</f>
        <v>MUNICIPAL</v>
      </c>
      <c r="H6" s="129"/>
      <c r="I6"/>
    </row>
    <row r="7" spans="1:9" x14ac:dyDescent="0.2">
      <c r="A7" s="131"/>
      <c r="B7" s="131"/>
      <c r="C7" s="131"/>
      <c r="D7" s="131"/>
      <c r="E7" s="131"/>
      <c r="F7" s="3" t="s">
        <v>7</v>
      </c>
      <c r="G7" s="146">
        <v>2020</v>
      </c>
      <c r="H7" s="146"/>
      <c r="I7"/>
    </row>
    <row r="8" spans="1:9" ht="25.5" x14ac:dyDescent="0.2">
      <c r="A8" s="10" t="s">
        <v>8</v>
      </c>
      <c r="B8" s="10" t="s">
        <v>9</v>
      </c>
      <c r="C8" s="11" t="s">
        <v>10</v>
      </c>
      <c r="D8" s="11" t="s">
        <v>11</v>
      </c>
      <c r="E8" s="11" t="s">
        <v>12</v>
      </c>
      <c r="F8" s="11" t="s">
        <v>13</v>
      </c>
      <c r="G8" s="10" t="s">
        <v>14</v>
      </c>
      <c r="H8" s="10" t="s">
        <v>15</v>
      </c>
      <c r="I8" s="10" t="s">
        <v>16</v>
      </c>
    </row>
    <row r="9" spans="1:9" x14ac:dyDescent="0.2">
      <c r="A9" s="13">
        <v>44138</v>
      </c>
      <c r="B9" s="72" t="s">
        <v>36</v>
      </c>
      <c r="C9" s="73"/>
      <c r="D9" s="73"/>
      <c r="E9" s="73"/>
      <c r="F9" s="74"/>
      <c r="G9" s="75"/>
      <c r="H9" s="76">
        <v>56.49</v>
      </c>
      <c r="I9" s="77"/>
    </row>
    <row r="10" spans="1:9" x14ac:dyDescent="0.2">
      <c r="A10" s="20">
        <v>44141</v>
      </c>
      <c r="B10" s="14" t="s">
        <v>120</v>
      </c>
      <c r="C10" s="98"/>
      <c r="D10" s="58"/>
      <c r="E10" s="102"/>
      <c r="F10" s="16">
        <v>1750</v>
      </c>
      <c r="G10" s="17"/>
      <c r="H10" s="56">
        <v>1806.49</v>
      </c>
      <c r="I10" s="19"/>
    </row>
    <row r="11" spans="1:9" x14ac:dyDescent="0.2">
      <c r="A11" s="20">
        <v>44147</v>
      </c>
      <c r="B11" s="14" t="s">
        <v>79</v>
      </c>
      <c r="C11" s="32" t="s">
        <v>48</v>
      </c>
      <c r="D11" s="58">
        <v>44105</v>
      </c>
      <c r="E11" s="32">
        <v>233</v>
      </c>
      <c r="F11" s="16"/>
      <c r="G11" s="17">
        <v>180</v>
      </c>
      <c r="H11" s="56">
        <v>1626.49</v>
      </c>
      <c r="I11" s="57">
        <v>850885</v>
      </c>
    </row>
    <row r="12" spans="1:9" x14ac:dyDescent="0.2">
      <c r="A12" s="20">
        <v>44148</v>
      </c>
      <c r="B12" s="14" t="s">
        <v>73</v>
      </c>
      <c r="C12" s="15" t="s">
        <v>77</v>
      </c>
      <c r="D12" s="58">
        <v>44105</v>
      </c>
      <c r="E12" s="15">
        <v>233</v>
      </c>
      <c r="F12" s="16"/>
      <c r="G12" s="17">
        <v>500</v>
      </c>
      <c r="H12" s="56">
        <v>1126.49</v>
      </c>
      <c r="I12" s="57">
        <v>850882</v>
      </c>
    </row>
    <row r="13" spans="1:9" x14ac:dyDescent="0.2">
      <c r="A13" s="20">
        <v>44148</v>
      </c>
      <c r="B13" s="14" t="s">
        <v>43</v>
      </c>
      <c r="C13" s="59" t="s">
        <v>117</v>
      </c>
      <c r="D13" s="58">
        <v>44136</v>
      </c>
      <c r="E13" s="15" t="s">
        <v>124</v>
      </c>
      <c r="F13" s="16"/>
      <c r="G13" s="17">
        <v>44.9</v>
      </c>
      <c r="H13" s="103">
        <v>1081.5899999999999</v>
      </c>
      <c r="I13" s="57">
        <v>850883</v>
      </c>
    </row>
    <row r="14" spans="1:9" x14ac:dyDescent="0.2">
      <c r="A14" s="20">
        <v>44148</v>
      </c>
      <c r="B14" s="14" t="s">
        <v>45</v>
      </c>
      <c r="C14" s="32" t="s">
        <v>46</v>
      </c>
      <c r="D14" s="58">
        <v>44105</v>
      </c>
      <c r="E14" s="15"/>
      <c r="F14" s="16"/>
      <c r="G14" s="17">
        <v>170</v>
      </c>
      <c r="H14" s="103">
        <v>911.59</v>
      </c>
      <c r="I14" s="57">
        <v>850884</v>
      </c>
    </row>
    <row r="15" spans="1:9" x14ac:dyDescent="0.2">
      <c r="A15" s="20">
        <v>44153</v>
      </c>
      <c r="B15" s="14" t="s">
        <v>121</v>
      </c>
      <c r="C15" s="32" t="s">
        <v>123</v>
      </c>
      <c r="D15" s="58"/>
      <c r="E15" s="15"/>
      <c r="F15" s="16"/>
      <c r="G15" s="16">
        <v>150</v>
      </c>
      <c r="H15" s="103">
        <v>761.59</v>
      </c>
      <c r="I15" s="57">
        <v>850886</v>
      </c>
    </row>
    <row r="16" spans="1:9" x14ac:dyDescent="0.2">
      <c r="A16" s="20">
        <v>44162</v>
      </c>
      <c r="B16" s="14" t="s">
        <v>74</v>
      </c>
      <c r="C16" s="15" t="s">
        <v>65</v>
      </c>
      <c r="D16" s="58">
        <v>44136</v>
      </c>
      <c r="E16" s="15"/>
      <c r="F16" s="16"/>
      <c r="G16" s="36">
        <v>49.03</v>
      </c>
      <c r="H16" s="103">
        <v>712.56</v>
      </c>
      <c r="I16" s="57">
        <v>850887</v>
      </c>
    </row>
    <row r="17" spans="1:8" ht="12.75" customHeight="1" x14ac:dyDescent="0.2">
      <c r="A17" s="149" t="s">
        <v>51</v>
      </c>
      <c r="B17" s="137" t="s">
        <v>18</v>
      </c>
      <c r="C17" s="137" t="s">
        <v>18</v>
      </c>
      <c r="D17" s="137" t="s">
        <v>19</v>
      </c>
      <c r="E17" s="137"/>
      <c r="F17" s="22">
        <f>SUM(F9:F16)</f>
        <v>1750</v>
      </c>
      <c r="G17" s="61">
        <f>SUM(G9:G16)</f>
        <v>1093.93</v>
      </c>
      <c r="H17" s="24">
        <v>712.56</v>
      </c>
    </row>
    <row r="18" spans="1:8" ht="25.5" x14ac:dyDescent="0.2">
      <c r="A18" s="149"/>
      <c r="B18" s="137"/>
      <c r="C18" s="137"/>
      <c r="D18" s="137"/>
      <c r="E18" s="137"/>
      <c r="F18" s="25" t="s">
        <v>20</v>
      </c>
      <c r="G18" s="63" t="s">
        <v>21</v>
      </c>
      <c r="H18" s="27" t="s">
        <v>22</v>
      </c>
    </row>
    <row r="19" spans="1:8" x14ac:dyDescent="0.2">
      <c r="A19" s="28"/>
      <c r="B19" s="28"/>
      <c r="C19" s="28"/>
      <c r="D19" s="28"/>
      <c r="E19" s="28"/>
      <c r="F19" s="28"/>
      <c r="G19" s="28"/>
      <c r="H19" s="28"/>
    </row>
    <row r="20" spans="1:8" x14ac:dyDescent="0.2">
      <c r="A20" s="144" t="s">
        <v>24</v>
      </c>
      <c r="B20" s="144"/>
      <c r="C20" s="28"/>
      <c r="D20"/>
      <c r="E20"/>
      <c r="F20" s="126" t="s">
        <v>23</v>
      </c>
      <c r="G20" s="126"/>
      <c r="H20" s="85">
        <v>712.56</v>
      </c>
    </row>
    <row r="21" spans="1:8" x14ac:dyDescent="0.2">
      <c r="A21" s="33" t="s">
        <v>26</v>
      </c>
      <c r="B21" s="86"/>
      <c r="C21" s="28"/>
      <c r="D21"/>
      <c r="E21" s="28"/>
      <c r="F21" s="28"/>
      <c r="G21" s="28"/>
      <c r="H21" s="28"/>
    </row>
    <row r="22" spans="1:8" x14ac:dyDescent="0.2">
      <c r="A22" s="155" t="s">
        <v>27</v>
      </c>
      <c r="B22" s="155"/>
      <c r="C22"/>
      <c r="D22" s="28"/>
      <c r="E22"/>
      <c r="F22"/>
      <c r="G22"/>
      <c r="H22" s="28"/>
    </row>
    <row r="23" spans="1:8" x14ac:dyDescent="0.2">
      <c r="A23" s="104" t="s">
        <v>29</v>
      </c>
      <c r="B23" s="105" t="s">
        <v>28</v>
      </c>
      <c r="C23"/>
      <c r="D23"/>
      <c r="E23"/>
      <c r="F23"/>
      <c r="G23"/>
      <c r="H23" s="28"/>
    </row>
    <row r="24" spans="1:8" x14ac:dyDescent="0.2">
      <c r="A24" s="15"/>
      <c r="B24" s="106"/>
      <c r="C24" s="107"/>
      <c r="D24"/>
      <c r="E24" s="133" t="s">
        <v>122</v>
      </c>
      <c r="F24" s="133"/>
      <c r="G24" s="133"/>
      <c r="H24" s="133"/>
    </row>
    <row r="25" spans="1:8" x14ac:dyDescent="0.2">
      <c r="A25" s="15"/>
      <c r="B25" s="36"/>
      <c r="D25"/>
      <c r="E25"/>
      <c r="F25"/>
      <c r="G25"/>
      <c r="H25" s="28"/>
    </row>
    <row r="26" spans="1:8" x14ac:dyDescent="0.2">
      <c r="A26" s="15"/>
      <c r="B26" s="36"/>
      <c r="D26"/>
      <c r="E26"/>
      <c r="F26"/>
      <c r="G26"/>
      <c r="H26" s="28"/>
    </row>
    <row r="27" spans="1:8" x14ac:dyDescent="0.2">
      <c r="A27" s="15"/>
      <c r="B27" s="36"/>
      <c r="D27"/>
      <c r="E27" s="29"/>
      <c r="F27" s="29"/>
      <c r="G27" s="29"/>
      <c r="H27" s="29"/>
    </row>
    <row r="28" spans="1:8" x14ac:dyDescent="0.2">
      <c r="A28" s="15"/>
      <c r="B28" s="36"/>
      <c r="D28" s="38" t="s">
        <v>0</v>
      </c>
      <c r="E28" s="134" t="str">
        <f>B5</f>
        <v>COMUNIDADE CASA ESPERANÇA E VIDA - CCEV</v>
      </c>
      <c r="F28" s="134"/>
      <c r="G28" s="134"/>
      <c r="H28" s="134"/>
    </row>
    <row r="29" spans="1:8" x14ac:dyDescent="0.2">
      <c r="A29" s="15"/>
      <c r="B29" s="36"/>
      <c r="D29" s="39"/>
      <c r="E29" s="40"/>
      <c r="F29" s="40"/>
      <c r="G29" s="40"/>
      <c r="H29" s="42"/>
    </row>
    <row r="30" spans="1:8" x14ac:dyDescent="0.2">
      <c r="A30" s="15"/>
      <c r="B30" s="36"/>
      <c r="D30" s="43"/>
      <c r="E30" s="28"/>
      <c r="F30" s="28"/>
      <c r="G30" s="28"/>
      <c r="H30" s="44"/>
    </row>
    <row r="31" spans="1:8" x14ac:dyDescent="0.2">
      <c r="A31" s="15"/>
      <c r="B31" s="36"/>
      <c r="D31" s="45" t="s">
        <v>31</v>
      </c>
      <c r="E31" s="28"/>
      <c r="F31" s="28"/>
      <c r="G31" s="28"/>
      <c r="H31" s="44"/>
    </row>
    <row r="32" spans="1:8" x14ac:dyDescent="0.2">
      <c r="A32" s="50" t="s">
        <v>34</v>
      </c>
      <c r="B32" s="47">
        <f>SUM(B24:B31)</f>
        <v>0</v>
      </c>
      <c r="D32" s="43"/>
      <c r="E32" s="135" t="s">
        <v>32</v>
      </c>
      <c r="F32" s="135"/>
      <c r="G32" s="135"/>
      <c r="H32" s="46"/>
    </row>
    <row r="33" spans="4:8" x14ac:dyDescent="0.2">
      <c r="D33" s="48"/>
      <c r="E33" s="136" t="s">
        <v>63</v>
      </c>
      <c r="F33" s="136"/>
      <c r="G33" s="136"/>
      <c r="H33" s="49"/>
    </row>
  </sheetData>
  <mergeCells count="17">
    <mergeCell ref="E33:G33"/>
    <mergeCell ref="F20:G20"/>
    <mergeCell ref="A22:B22"/>
    <mergeCell ref="E24:H24"/>
    <mergeCell ref="E28:H28"/>
    <mergeCell ref="E32:G32"/>
    <mergeCell ref="A17:A18"/>
    <mergeCell ref="B17:B18"/>
    <mergeCell ref="C17:C18"/>
    <mergeCell ref="D17:E18"/>
    <mergeCell ref="A20:B20"/>
    <mergeCell ref="B5:D5"/>
    <mergeCell ref="A6:B6"/>
    <mergeCell ref="D6:E6"/>
    <mergeCell ref="G6:H6"/>
    <mergeCell ref="A7:E7"/>
    <mergeCell ref="G7:H7"/>
  </mergeCells>
  <conditionalFormatting sqref="H16">
    <cfRule type="cellIs" dxfId="1" priority="2" operator="equal">
      <formula>#REF!</formula>
    </cfRule>
  </conditionalFormatting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7"/>
  <sheetViews>
    <sheetView showGridLines="0" topLeftCell="A7" zoomScaleNormal="100" workbookViewId="0">
      <selection activeCell="D12" sqref="D12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8" width="12.28515625" style="1"/>
    <col min="9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31" t="str">
        <f>Janeiro!B5</f>
        <v>COMUNIDADE CASA ESPERANÇA E VIDA - CCEV</v>
      </c>
      <c r="C5" s="131"/>
      <c r="D5" s="131"/>
      <c r="E5" s="4"/>
      <c r="F5" s="5" t="s">
        <v>87</v>
      </c>
      <c r="G5" s="6"/>
      <c r="H5" s="7"/>
      <c r="I5"/>
    </row>
    <row r="6" spans="1:9" x14ac:dyDescent="0.2">
      <c r="A6" s="128" t="s">
        <v>3</v>
      </c>
      <c r="B6" s="128"/>
      <c r="C6" s="97" t="s">
        <v>81</v>
      </c>
      <c r="D6" s="129"/>
      <c r="E6" s="129"/>
      <c r="F6" s="9" t="s">
        <v>5</v>
      </c>
      <c r="G6" s="129" t="str">
        <f>Janeiro!G6</f>
        <v>MUNICIPAL</v>
      </c>
      <c r="H6" s="129"/>
      <c r="I6"/>
    </row>
    <row r="7" spans="1:9" x14ac:dyDescent="0.2">
      <c r="A7" s="131"/>
      <c r="B7" s="131"/>
      <c r="C7" s="131"/>
      <c r="D7" s="131"/>
      <c r="E7" s="131"/>
      <c r="F7" s="3" t="s">
        <v>7</v>
      </c>
      <c r="G7" s="146">
        <v>2019</v>
      </c>
      <c r="H7" s="146"/>
      <c r="I7"/>
    </row>
    <row r="8" spans="1:9" ht="25.5" x14ac:dyDescent="0.2">
      <c r="A8" s="10" t="s">
        <v>8</v>
      </c>
      <c r="B8" s="10" t="s">
        <v>9</v>
      </c>
      <c r="C8" s="11" t="s">
        <v>10</v>
      </c>
      <c r="D8" s="11" t="s">
        <v>11</v>
      </c>
      <c r="E8" s="11" t="s">
        <v>12</v>
      </c>
      <c r="F8" s="11" t="s">
        <v>13</v>
      </c>
      <c r="G8" s="10" t="s">
        <v>14</v>
      </c>
      <c r="H8" s="10" t="s">
        <v>15</v>
      </c>
      <c r="I8" s="10" t="s">
        <v>16</v>
      </c>
    </row>
    <row r="9" spans="1:9" x14ac:dyDescent="0.2">
      <c r="A9" s="13">
        <v>40878</v>
      </c>
      <c r="B9" s="72" t="s">
        <v>36</v>
      </c>
      <c r="C9" s="73"/>
      <c r="D9" s="73"/>
      <c r="E9" s="73"/>
      <c r="F9" s="74"/>
      <c r="G9" s="75"/>
      <c r="H9" s="76">
        <v>33.56</v>
      </c>
      <c r="I9" s="77"/>
    </row>
    <row r="10" spans="1:9" x14ac:dyDescent="0.2">
      <c r="A10" s="20">
        <v>43804</v>
      </c>
      <c r="B10" s="14" t="s">
        <v>82</v>
      </c>
      <c r="C10" s="98"/>
      <c r="D10" s="58">
        <v>43770</v>
      </c>
      <c r="E10" s="102"/>
      <c r="F10" s="16">
        <v>1750</v>
      </c>
      <c r="G10" s="17"/>
      <c r="H10" s="56">
        <v>1783.56</v>
      </c>
      <c r="I10" s="19"/>
    </row>
    <row r="11" spans="1:9" x14ac:dyDescent="0.2">
      <c r="A11" s="20">
        <v>43809</v>
      </c>
      <c r="B11" s="14" t="s">
        <v>43</v>
      </c>
      <c r="C11" s="59" t="s">
        <v>44</v>
      </c>
      <c r="D11" s="58">
        <v>43770</v>
      </c>
      <c r="E11" s="15" t="s">
        <v>90</v>
      </c>
      <c r="F11" s="16"/>
      <c r="G11" s="17">
        <v>44.9</v>
      </c>
      <c r="H11" s="56">
        <v>1738.66</v>
      </c>
      <c r="I11" s="57">
        <v>850823</v>
      </c>
    </row>
    <row r="12" spans="1:9" x14ac:dyDescent="0.2">
      <c r="A12" s="20">
        <v>43809</v>
      </c>
      <c r="B12" s="14" t="s">
        <v>43</v>
      </c>
      <c r="C12" s="59" t="s">
        <v>44</v>
      </c>
      <c r="D12" s="58">
        <v>43800</v>
      </c>
      <c r="E12" s="15" t="s">
        <v>91</v>
      </c>
      <c r="F12" s="16"/>
      <c r="G12" s="17">
        <v>44.9</v>
      </c>
      <c r="H12" s="56">
        <v>1693.76</v>
      </c>
      <c r="I12" s="57">
        <v>850824</v>
      </c>
    </row>
    <row r="13" spans="1:9" x14ac:dyDescent="0.2">
      <c r="A13" s="20">
        <v>43810</v>
      </c>
      <c r="B13" s="14" t="s">
        <v>67</v>
      </c>
      <c r="C13" s="15" t="s">
        <v>42</v>
      </c>
      <c r="D13" s="58">
        <v>43770</v>
      </c>
      <c r="E13" s="15"/>
      <c r="F13" s="16"/>
      <c r="G13" s="17">
        <v>750</v>
      </c>
      <c r="H13" s="56">
        <v>943.76</v>
      </c>
      <c r="I13" s="57">
        <v>850819</v>
      </c>
    </row>
    <row r="14" spans="1:9" x14ac:dyDescent="0.2">
      <c r="A14" s="20">
        <v>43810</v>
      </c>
      <c r="B14" s="14" t="s">
        <v>45</v>
      </c>
      <c r="C14" s="32" t="s">
        <v>46</v>
      </c>
      <c r="D14" s="58">
        <v>43770</v>
      </c>
      <c r="E14" s="15"/>
      <c r="F14" s="16"/>
      <c r="G14" s="17">
        <v>170</v>
      </c>
      <c r="H14" s="56">
        <v>773.76</v>
      </c>
      <c r="I14" s="57">
        <v>850820</v>
      </c>
    </row>
    <row r="15" spans="1:9" x14ac:dyDescent="0.2">
      <c r="A15" s="20">
        <v>43811</v>
      </c>
      <c r="B15" s="14" t="s">
        <v>61</v>
      </c>
      <c r="C15" s="15" t="s">
        <v>48</v>
      </c>
      <c r="D15" s="58">
        <v>43770</v>
      </c>
      <c r="E15" s="15">
        <v>221</v>
      </c>
      <c r="F15" s="16"/>
      <c r="G15" s="17">
        <v>180</v>
      </c>
      <c r="H15" s="56">
        <v>593.76</v>
      </c>
      <c r="I15" s="57">
        <v>850822</v>
      </c>
    </row>
    <row r="16" spans="1:9" x14ac:dyDescent="0.2">
      <c r="A16" s="20">
        <v>43815</v>
      </c>
      <c r="B16" s="14" t="s">
        <v>73</v>
      </c>
      <c r="C16" s="32" t="s">
        <v>50</v>
      </c>
      <c r="D16" s="58">
        <v>43770</v>
      </c>
      <c r="E16" s="15">
        <v>221</v>
      </c>
      <c r="F16" s="16"/>
      <c r="G16" s="17">
        <v>500</v>
      </c>
      <c r="H16" s="56">
        <v>93.76</v>
      </c>
      <c r="I16" s="57">
        <v>850821</v>
      </c>
    </row>
    <row r="17" spans="1:9" x14ac:dyDescent="0.2">
      <c r="A17" s="20">
        <v>43817</v>
      </c>
      <c r="B17" s="14" t="s">
        <v>74</v>
      </c>
      <c r="C17" s="15" t="s">
        <v>65</v>
      </c>
      <c r="D17" s="58">
        <v>43800</v>
      </c>
      <c r="E17" s="15"/>
      <c r="F17" s="16"/>
      <c r="G17" s="17">
        <v>47.42</v>
      </c>
      <c r="H17" s="56">
        <v>46.34</v>
      </c>
      <c r="I17" s="57">
        <v>850825</v>
      </c>
    </row>
    <row r="18" spans="1:9" x14ac:dyDescent="0.2">
      <c r="A18" s="20">
        <v>43829</v>
      </c>
      <c r="B18" s="14" t="s">
        <v>89</v>
      </c>
      <c r="C18" s="98"/>
      <c r="D18" s="58">
        <v>43800</v>
      </c>
      <c r="E18" s="102"/>
      <c r="F18" s="16">
        <v>1750</v>
      </c>
      <c r="G18" s="17"/>
      <c r="H18" s="56">
        <v>1796.34</v>
      </c>
      <c r="I18" s="19"/>
    </row>
    <row r="19" spans="1:9" x14ac:dyDescent="0.2">
      <c r="A19" s="20">
        <v>43829</v>
      </c>
      <c r="B19" s="14" t="s">
        <v>73</v>
      </c>
      <c r="C19" s="32" t="s">
        <v>50</v>
      </c>
      <c r="D19" s="58">
        <v>43800</v>
      </c>
      <c r="E19" s="15"/>
      <c r="F19" s="16"/>
      <c r="G19" s="17">
        <v>500</v>
      </c>
      <c r="H19" s="56">
        <v>1296.3399999999999</v>
      </c>
      <c r="I19" s="57">
        <v>850826</v>
      </c>
    </row>
    <row r="20" spans="1:9" x14ac:dyDescent="0.2">
      <c r="A20" s="20">
        <v>43829</v>
      </c>
      <c r="B20" s="14" t="s">
        <v>61</v>
      </c>
      <c r="C20" s="15" t="s">
        <v>48</v>
      </c>
      <c r="D20" s="58">
        <v>43800</v>
      </c>
      <c r="E20" s="15"/>
      <c r="F20" s="16"/>
      <c r="G20" s="17">
        <v>180</v>
      </c>
      <c r="H20" s="56">
        <v>1116.3399999999999</v>
      </c>
      <c r="I20" s="57">
        <v>850827</v>
      </c>
    </row>
    <row r="21" spans="1:9" x14ac:dyDescent="0.2">
      <c r="A21" s="20">
        <v>43829</v>
      </c>
      <c r="B21" s="14" t="s">
        <v>67</v>
      </c>
      <c r="C21" s="15" t="s">
        <v>42</v>
      </c>
      <c r="D21" s="58">
        <v>43800</v>
      </c>
      <c r="E21" s="15"/>
      <c r="F21" s="16"/>
      <c r="G21" s="17">
        <v>750</v>
      </c>
      <c r="H21" s="56">
        <v>366.34</v>
      </c>
      <c r="I21" s="57">
        <v>850828</v>
      </c>
    </row>
    <row r="22" spans="1:9" x14ac:dyDescent="0.2">
      <c r="A22" s="20">
        <v>43829</v>
      </c>
      <c r="B22" s="14" t="s">
        <v>45</v>
      </c>
      <c r="C22" s="32" t="s">
        <v>46</v>
      </c>
      <c r="D22" s="58">
        <v>43800</v>
      </c>
      <c r="E22" s="15"/>
      <c r="F22" s="16"/>
      <c r="G22" s="17">
        <v>170</v>
      </c>
      <c r="H22" s="56">
        <v>196.34</v>
      </c>
      <c r="I22" s="57">
        <v>850829</v>
      </c>
    </row>
    <row r="23" spans="1:9" x14ac:dyDescent="0.2">
      <c r="A23" s="20">
        <v>43829</v>
      </c>
      <c r="B23" s="14" t="s">
        <v>58</v>
      </c>
      <c r="C23" s="15" t="s">
        <v>59</v>
      </c>
      <c r="D23" s="58">
        <v>43800</v>
      </c>
      <c r="E23" s="15">
        <v>47976</v>
      </c>
      <c r="F23" s="16"/>
      <c r="G23" s="17">
        <v>106.15</v>
      </c>
      <c r="H23" s="56">
        <v>90.19</v>
      </c>
      <c r="I23" s="57">
        <v>850830</v>
      </c>
    </row>
    <row r="24" spans="1:9" x14ac:dyDescent="0.2">
      <c r="A24" s="20">
        <v>43829</v>
      </c>
      <c r="B24" s="14" t="s">
        <v>58</v>
      </c>
      <c r="C24" s="15" t="s">
        <v>59</v>
      </c>
      <c r="D24" s="58">
        <v>43800</v>
      </c>
      <c r="E24" s="15">
        <v>47977</v>
      </c>
      <c r="F24" s="36"/>
      <c r="G24" s="17">
        <v>90.19</v>
      </c>
      <c r="H24" s="108">
        <v>0</v>
      </c>
      <c r="I24" s="57">
        <v>850830</v>
      </c>
    </row>
    <row r="25" spans="1:9" ht="12.75" customHeight="1" x14ac:dyDescent="0.2">
      <c r="A25" s="125" t="s">
        <v>51</v>
      </c>
      <c r="B25" s="137" t="s">
        <v>18</v>
      </c>
      <c r="C25" s="137" t="s">
        <v>18</v>
      </c>
      <c r="D25" s="147" t="s">
        <v>19</v>
      </c>
      <c r="E25" s="147"/>
      <c r="F25" s="22">
        <v>3300</v>
      </c>
      <c r="G25" s="61">
        <f>SUM(G9:G24)</f>
        <v>3533.5600000000004</v>
      </c>
      <c r="H25" s="109" t="s">
        <v>83</v>
      </c>
      <c r="I25"/>
    </row>
    <row r="26" spans="1:9" ht="25.5" x14ac:dyDescent="0.2">
      <c r="A26" s="125"/>
      <c r="B26" s="137"/>
      <c r="C26" s="137"/>
      <c r="D26" s="147"/>
      <c r="E26" s="147"/>
      <c r="F26" s="25" t="s">
        <v>20</v>
      </c>
      <c r="G26" s="63" t="s">
        <v>21</v>
      </c>
      <c r="H26" s="27" t="s">
        <v>22</v>
      </c>
      <c r="I26" s="110"/>
    </row>
    <row r="27" spans="1:9" x14ac:dyDescent="0.2">
      <c r="A27" s="28"/>
      <c r="B27" s="28"/>
      <c r="C27" s="28"/>
      <c r="D27" s="28"/>
      <c r="E27" s="28"/>
      <c r="F27" s="28"/>
      <c r="G27" s="28"/>
      <c r="H27" s="28"/>
    </row>
    <row r="28" spans="1:9" x14ac:dyDescent="0.2">
      <c r="A28" s="144" t="s">
        <v>24</v>
      </c>
      <c r="B28" s="144"/>
      <c r="C28" s="28"/>
      <c r="D28"/>
      <c r="E28" s="111"/>
      <c r="F28" s="126" t="s">
        <v>23</v>
      </c>
      <c r="G28" s="126"/>
      <c r="H28" s="112">
        <v>0</v>
      </c>
    </row>
    <row r="29" spans="1:9" x14ac:dyDescent="0.2">
      <c r="A29" s="33" t="s">
        <v>26</v>
      </c>
      <c r="B29" s="86"/>
      <c r="C29" s="28"/>
      <c r="D29" s="28"/>
      <c r="E29" s="28"/>
      <c r="F29" s="28"/>
      <c r="G29" s="28"/>
      <c r="H29" s="28"/>
    </row>
    <row r="30" spans="1:9" x14ac:dyDescent="0.2">
      <c r="A30" s="148" t="s">
        <v>27</v>
      </c>
      <c r="B30" s="148"/>
      <c r="D30"/>
      <c r="E30" s="113" t="s">
        <v>88</v>
      </c>
      <c r="F30"/>
      <c r="G30"/>
      <c r="H30" s="28"/>
    </row>
    <row r="31" spans="1:9" x14ac:dyDescent="0.2">
      <c r="A31" s="35" t="s">
        <v>29</v>
      </c>
      <c r="B31" s="35" t="s">
        <v>28</v>
      </c>
      <c r="D31"/>
      <c r="E31"/>
      <c r="F31"/>
      <c r="G31"/>
      <c r="H31" s="114"/>
    </row>
    <row r="32" spans="1:9" x14ac:dyDescent="0.2">
      <c r="A32" s="15"/>
      <c r="B32" s="36"/>
      <c r="D32"/>
      <c r="E32"/>
      <c r="F32"/>
      <c r="G32"/>
      <c r="H32" s="28"/>
    </row>
    <row r="33" spans="1:8" x14ac:dyDescent="0.2">
      <c r="A33" s="15"/>
      <c r="B33" s="36"/>
      <c r="D33" s="38" t="s">
        <v>0</v>
      </c>
      <c r="E33" s="134" t="str">
        <f>B5</f>
        <v>COMUNIDADE CASA ESPERANÇA E VIDA - CCEV</v>
      </c>
      <c r="F33" s="134"/>
      <c r="G33" s="134"/>
      <c r="H33" s="134"/>
    </row>
    <row r="34" spans="1:8" x14ac:dyDescent="0.2">
      <c r="A34" s="15"/>
      <c r="B34" s="36"/>
      <c r="D34" s="39"/>
      <c r="E34" s="40"/>
      <c r="F34" s="40"/>
      <c r="G34" s="40"/>
      <c r="H34" s="42"/>
    </row>
    <row r="35" spans="1:8" x14ac:dyDescent="0.2">
      <c r="A35" s="15"/>
      <c r="B35" s="36"/>
      <c r="D35" s="45" t="s">
        <v>31</v>
      </c>
      <c r="E35" s="28"/>
      <c r="F35" s="28"/>
      <c r="G35" s="28"/>
      <c r="H35" s="44"/>
    </row>
    <row r="36" spans="1:8" x14ac:dyDescent="0.2">
      <c r="A36" s="15"/>
      <c r="B36" s="36"/>
      <c r="D36" s="43"/>
      <c r="E36" s="135" t="s">
        <v>32</v>
      </c>
      <c r="F36" s="135"/>
      <c r="G36" s="135"/>
      <c r="H36" s="46"/>
    </row>
    <row r="37" spans="1:8" x14ac:dyDescent="0.2">
      <c r="A37" s="50" t="s">
        <v>34</v>
      </c>
      <c r="B37" s="47">
        <f>SUM(B32:B36)</f>
        <v>0</v>
      </c>
      <c r="D37" s="48"/>
      <c r="E37" s="136" t="s">
        <v>63</v>
      </c>
      <c r="F37" s="136"/>
      <c r="G37" s="136"/>
      <c r="H37" s="49"/>
    </row>
  </sheetData>
  <mergeCells count="16">
    <mergeCell ref="F28:G28"/>
    <mergeCell ref="A30:B30"/>
    <mergeCell ref="E33:H33"/>
    <mergeCell ref="E36:G36"/>
    <mergeCell ref="E37:G37"/>
    <mergeCell ref="A25:A26"/>
    <mergeCell ref="B25:B26"/>
    <mergeCell ref="C25:C26"/>
    <mergeCell ref="D25:E26"/>
    <mergeCell ref="A28:B28"/>
    <mergeCell ref="B5:D5"/>
    <mergeCell ref="A6:B6"/>
    <mergeCell ref="D6:E6"/>
    <mergeCell ref="G6:H6"/>
    <mergeCell ref="A7:E7"/>
    <mergeCell ref="G7:H7"/>
  </mergeCells>
  <conditionalFormatting sqref="H24">
    <cfRule type="cellIs" dxfId="0" priority="2" operator="equal">
      <formula>H20</formula>
    </cfRule>
  </conditionalFormatting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</vt:i4>
      </vt:variant>
    </vt:vector>
  </HeadingPairs>
  <TitlesOfParts>
    <vt:vector size="12" baseType="lpstr">
      <vt:lpstr>Janeiro</vt:lpstr>
      <vt:lpstr>Fevereiro</vt:lpstr>
      <vt:lpstr>Março</vt:lpstr>
      <vt:lpstr>Abril</vt:lpstr>
      <vt:lpstr>Maio</vt:lpstr>
      <vt:lpstr>Junho</vt:lpstr>
      <vt:lpstr>julho novo</vt:lpstr>
      <vt:lpstr>Agosto</vt:lpstr>
      <vt:lpstr>Setembro</vt:lpstr>
      <vt:lpstr>Outubro</vt:lpstr>
      <vt:lpstr>Novembro</vt:lpstr>
      <vt:lpstr>Dezembro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Usuário</cp:lastModifiedBy>
  <cp:revision>1</cp:revision>
  <cp:lastPrinted>2020-12-03T17:25:47Z</cp:lastPrinted>
  <dcterms:created xsi:type="dcterms:W3CDTF">2017-08-04T12:10:22Z</dcterms:created>
  <dcterms:modified xsi:type="dcterms:W3CDTF">2020-12-08T16:46:32Z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